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defaultThemeVersion="124226"/>
  <mc:AlternateContent xmlns:mc="http://schemas.openxmlformats.org/markup-compatibility/2006">
    <mc:Choice Requires="x15">
      <x15ac:absPath xmlns:x15ac="http://schemas.microsoft.com/office/spreadsheetml/2010/11/ac" url="H:\abt2\DG3\7. DG3 persönlich\Kirsch\löschen\"/>
    </mc:Choice>
  </mc:AlternateContent>
  <xr:revisionPtr revIDLastSave="0" documentId="13_ncr:1_{F0F7BAB9-DBE0-4318-AD7C-8DE517FE05E8}" xr6:coauthVersionLast="36" xr6:coauthVersionMax="36" xr10:uidLastSave="{00000000-0000-0000-0000-000000000000}"/>
  <bookViews>
    <workbookView xWindow="0" yWindow="0" windowWidth="28800" windowHeight="11868" tabRatio="598" firstSheet="3" activeTab="4" xr2:uid="{00000000-000D-0000-FFFF-FFFF00000000}"/>
  </bookViews>
  <sheets>
    <sheet name="Statistik 1" sheetId="1" r:id="rId1"/>
    <sheet name="Statistik 2" sheetId="4" r:id="rId2"/>
    <sheet name="Einsatzbereiche" sheetId="3" r:id="rId3"/>
    <sheet name="nach Bundesländer" sheetId="6" r:id="rId4"/>
    <sheet name="Ausland Länder, ESt" sheetId="7" r:id="rId5"/>
  </sheets>
  <definedNames>
    <definedName name="_xlnm.Print_Area" localSheetId="2">Einsatzbereiche!$A$1:$DB$27</definedName>
    <definedName name="_xlnm.Print_Area" localSheetId="0">'Statistik 1'!$A$1:$CS$37</definedName>
    <definedName name="_xlnm.Print_Area" localSheetId="1">'Statistik 2'!$A$1:$BN$34</definedName>
  </definedNames>
  <calcPr calcId="191029"/>
</workbook>
</file>

<file path=xl/calcChain.xml><?xml version="1.0" encoding="utf-8"?>
<calcChain xmlns="http://schemas.openxmlformats.org/spreadsheetml/2006/main">
  <c r="G17" i="1" l="1"/>
  <c r="B17" i="4"/>
  <c r="G14" i="1" l="1"/>
  <c r="BK14" i="1"/>
  <c r="BL14" i="1"/>
  <c r="BM14" i="1"/>
  <c r="BN14" i="1"/>
  <c r="BO14" i="1"/>
  <c r="G19" i="1" l="1"/>
  <c r="G16" i="1" l="1"/>
  <c r="BK12" i="1"/>
  <c r="BL12" i="1"/>
  <c r="BO22" i="4" l="1"/>
  <c r="G13" i="1" l="1"/>
  <c r="AX11" i="6" l="1"/>
  <c r="AY11" i="6"/>
  <c r="AZ11" i="6"/>
  <c r="AX12" i="6"/>
  <c r="AY12" i="6"/>
  <c r="AZ12" i="6"/>
  <c r="AX13" i="6"/>
  <c r="AY13" i="6"/>
  <c r="AZ13" i="6"/>
  <c r="AX14" i="6"/>
  <c r="AY14" i="6"/>
  <c r="AZ14" i="6"/>
  <c r="AX15" i="6"/>
  <c r="AY15" i="6"/>
  <c r="AZ15" i="6"/>
  <c r="AX16" i="6"/>
  <c r="AY16" i="6"/>
  <c r="AZ16" i="6"/>
  <c r="AX18" i="6"/>
  <c r="AY18" i="6"/>
  <c r="AZ18" i="6"/>
  <c r="AX19" i="6"/>
  <c r="AY19" i="6"/>
  <c r="AZ19" i="6"/>
  <c r="AX20" i="6"/>
  <c r="AY20" i="6"/>
  <c r="AZ20" i="6"/>
  <c r="AX21" i="6"/>
  <c r="AY21" i="6"/>
  <c r="AZ21" i="6"/>
  <c r="AX22" i="6"/>
  <c r="AY22" i="6"/>
  <c r="AZ22" i="6"/>
  <c r="AY17" i="6"/>
  <c r="AZ17" i="6"/>
  <c r="AX17" i="6"/>
  <c r="C18" i="4"/>
  <c r="BC18" i="4" l="1"/>
  <c r="G18" i="1" l="1"/>
  <c r="AZ18" i="4" l="1"/>
  <c r="BA18" i="4"/>
  <c r="BB18" i="4"/>
  <c r="BD18" i="4"/>
  <c r="G11" i="1"/>
  <c r="G15" i="1"/>
  <c r="G20" i="1"/>
  <c r="G21" i="1"/>
  <c r="G22" i="1"/>
  <c r="G23" i="1"/>
  <c r="AB24" i="1" l="1"/>
  <c r="AF24" i="1"/>
  <c r="AE24" i="1"/>
  <c r="AD24" i="1"/>
  <c r="AC24" i="1"/>
  <c r="AA23" i="4" l="1"/>
  <c r="W24" i="1"/>
  <c r="X24" i="1"/>
  <c r="Y24" i="1"/>
  <c r="Z24" i="1"/>
  <c r="AA24" i="1"/>
  <c r="AB12" i="4" l="1"/>
  <c r="AE12" i="4"/>
  <c r="AD12" i="4"/>
  <c r="AC12" i="4"/>
  <c r="AB11" i="4"/>
  <c r="AC11" i="4"/>
  <c r="AD11" i="4"/>
  <c r="AE11" i="4"/>
  <c r="AA18" i="4"/>
  <c r="AB18" i="4"/>
  <c r="AC18" i="4"/>
  <c r="AD18" i="4"/>
  <c r="AE18" i="4"/>
  <c r="AA11" i="4"/>
  <c r="AA12" i="4"/>
  <c r="AA13" i="4"/>
  <c r="AA15" i="4"/>
  <c r="AA16" i="4"/>
  <c r="BO11" i="4"/>
  <c r="AE16" i="4" l="1"/>
  <c r="BK16" i="1"/>
  <c r="BL16" i="1"/>
  <c r="BM16" i="1"/>
  <c r="BN16" i="1"/>
  <c r="BO16" i="1"/>
  <c r="AA21" i="4" l="1"/>
  <c r="AB21" i="4"/>
  <c r="AC21" i="4"/>
  <c r="AD21" i="4"/>
  <c r="AE21" i="4"/>
  <c r="C24" i="1" l="1"/>
  <c r="BO12" i="4"/>
  <c r="R12" i="1"/>
  <c r="S12" i="1"/>
  <c r="T12" i="1"/>
  <c r="U12" i="1"/>
  <c r="V12" i="1"/>
  <c r="AG12" i="1"/>
  <c r="AH12" i="1"/>
  <c r="AI12" i="1"/>
  <c r="AJ12" i="1"/>
  <c r="AK12" i="1"/>
  <c r="AG22" i="1" l="1"/>
  <c r="AH22" i="1"/>
  <c r="AI22" i="1"/>
  <c r="AJ22" i="1"/>
  <c r="AK22" i="1"/>
  <c r="AZ19" i="4" l="1"/>
  <c r="BA19" i="4"/>
  <c r="BK19" i="1"/>
  <c r="BL19" i="1"/>
  <c r="BM19" i="1"/>
  <c r="BN19" i="1"/>
  <c r="BO19" i="1"/>
  <c r="AG19" i="1"/>
  <c r="AH19" i="1"/>
  <c r="AI19" i="1"/>
  <c r="AJ19" i="1"/>
  <c r="AK19" i="1"/>
  <c r="R19" i="1"/>
  <c r="S19" i="1"/>
  <c r="T19" i="1"/>
  <c r="U19" i="1"/>
  <c r="V19" i="1"/>
  <c r="BO18" i="1"/>
  <c r="BN18" i="1"/>
  <c r="BM18" i="1"/>
  <c r="BL18" i="1"/>
  <c r="BK18" i="1"/>
  <c r="AK18" i="1"/>
  <c r="AJ18" i="1"/>
  <c r="AI18" i="1"/>
  <c r="AH18" i="1"/>
  <c r="AG18" i="1"/>
  <c r="V18" i="1"/>
  <c r="U18" i="1"/>
  <c r="T18" i="1"/>
  <c r="S18" i="1"/>
  <c r="R18" i="1"/>
  <c r="A7" i="7" l="1"/>
  <c r="A2" i="7"/>
  <c r="A1" i="7"/>
  <c r="A7" i="6"/>
  <c r="A2" i="6"/>
  <c r="A1" i="6"/>
  <c r="A2" i="4"/>
  <c r="A1" i="4"/>
  <c r="A7" i="4"/>
  <c r="BP11" i="4"/>
  <c r="BQ11" i="4"/>
  <c r="BR11" i="4"/>
  <c r="BS11" i="4"/>
  <c r="BP12" i="4"/>
  <c r="BQ12" i="4"/>
  <c r="BR12" i="4"/>
  <c r="BS12" i="4"/>
  <c r="BO14" i="4"/>
  <c r="BP14" i="4"/>
  <c r="BQ14" i="4"/>
  <c r="BR14" i="4"/>
  <c r="BS14" i="4"/>
  <c r="BO15" i="4"/>
  <c r="BP15" i="4"/>
  <c r="BQ15" i="4"/>
  <c r="BR15" i="4"/>
  <c r="BS15" i="4"/>
  <c r="BO16" i="4"/>
  <c r="BP16" i="4"/>
  <c r="BQ16" i="4"/>
  <c r="BR16" i="4"/>
  <c r="BS16" i="4"/>
  <c r="BO17" i="4"/>
  <c r="BP17" i="4"/>
  <c r="BQ17" i="4"/>
  <c r="BR17" i="4"/>
  <c r="BS17" i="4"/>
  <c r="BO18" i="4"/>
  <c r="BP18" i="4"/>
  <c r="BQ18" i="4"/>
  <c r="BR18" i="4"/>
  <c r="BS18" i="4"/>
  <c r="BO19" i="4"/>
  <c r="BP19" i="4"/>
  <c r="BQ19" i="4"/>
  <c r="BR19" i="4"/>
  <c r="BS19" i="4"/>
  <c r="BO20" i="4"/>
  <c r="BP20" i="4"/>
  <c r="BQ20" i="4"/>
  <c r="BR20" i="4"/>
  <c r="BS20" i="4"/>
  <c r="BO21" i="4"/>
  <c r="BP21" i="4"/>
  <c r="BQ21" i="4"/>
  <c r="BR21" i="4"/>
  <c r="BS21" i="4"/>
  <c r="BP22" i="4"/>
  <c r="BQ22" i="4"/>
  <c r="BR22" i="4"/>
  <c r="BS22" i="4"/>
  <c r="BO23" i="4"/>
  <c r="BP23" i="4"/>
  <c r="BQ23" i="4"/>
  <c r="BR23" i="4"/>
  <c r="BS23" i="4"/>
  <c r="BP13" i="4"/>
  <c r="BQ13" i="4"/>
  <c r="BR13" i="4"/>
  <c r="BS13" i="4"/>
  <c r="BO13" i="4"/>
  <c r="BO24" i="4" l="1"/>
  <c r="BR24" i="4"/>
  <c r="BP24" i="4"/>
  <c r="BS24" i="4"/>
  <c r="BQ24" i="4"/>
  <c r="AZ23" i="4" l="1"/>
  <c r="BA23" i="4"/>
  <c r="BB23" i="4"/>
  <c r="BC23" i="4"/>
  <c r="BD23" i="4"/>
  <c r="AD16" i="4" l="1"/>
  <c r="AG16" i="1"/>
  <c r="AG14" i="1" l="1"/>
  <c r="B24" i="1" l="1"/>
  <c r="AZ21" i="4" l="1"/>
  <c r="BA21" i="4"/>
  <c r="BB21" i="4"/>
  <c r="BC21" i="4"/>
  <c r="BD21" i="4"/>
  <c r="BD20" i="4"/>
  <c r="BC20" i="4"/>
  <c r="BB20" i="4"/>
  <c r="BA20" i="4"/>
  <c r="AZ20" i="4"/>
  <c r="AE20" i="4"/>
  <c r="AD20" i="4"/>
  <c r="AC20" i="4"/>
  <c r="AB20" i="4"/>
  <c r="AA20" i="4"/>
  <c r="BK21" i="1"/>
  <c r="BL21" i="1"/>
  <c r="BM21" i="1"/>
  <c r="BN21" i="1"/>
  <c r="BO21" i="1"/>
  <c r="AG21" i="1"/>
  <c r="AH21" i="1"/>
  <c r="AI21" i="1"/>
  <c r="AJ21" i="1"/>
  <c r="AK21" i="1"/>
  <c r="R21" i="1"/>
  <c r="S21" i="1"/>
  <c r="T21" i="1"/>
  <c r="U21" i="1"/>
  <c r="V21" i="1"/>
  <c r="BO20" i="1"/>
  <c r="BN20" i="1"/>
  <c r="BM20" i="1"/>
  <c r="BL20" i="1"/>
  <c r="BK20" i="1"/>
  <c r="AK20" i="1"/>
  <c r="AJ20" i="1"/>
  <c r="AI20" i="1"/>
  <c r="AH20" i="1"/>
  <c r="AG20" i="1"/>
  <c r="V20" i="1"/>
  <c r="U20" i="1"/>
  <c r="T20" i="1"/>
  <c r="S20" i="1"/>
  <c r="R20" i="1"/>
  <c r="B19" i="7" l="1"/>
  <c r="I11" i="7"/>
  <c r="H11" i="7"/>
  <c r="G11" i="7"/>
  <c r="F11" i="7"/>
  <c r="E11" i="7"/>
  <c r="D11" i="7"/>
  <c r="C11" i="7"/>
  <c r="B11" i="7"/>
  <c r="AW23" i="6"/>
  <c r="AV23" i="6"/>
  <c r="AU23" i="6"/>
  <c r="AT23" i="6"/>
  <c r="AS23" i="6"/>
  <c r="AR23" i="6"/>
  <c r="AQ23" i="6"/>
  <c r="AP23" i="6"/>
  <c r="AO23" i="6"/>
  <c r="AN23" i="6"/>
  <c r="AM23" i="6"/>
  <c r="AL23" i="6"/>
  <c r="AK23" i="6"/>
  <c r="AJ23" i="6"/>
  <c r="AI23" i="6"/>
  <c r="AH23" i="6"/>
  <c r="AG23" i="6"/>
  <c r="AF23" i="6"/>
  <c r="AE23" i="6"/>
  <c r="AD23" i="6"/>
  <c r="AC23" i="6"/>
  <c r="AB23" i="6"/>
  <c r="AA23" i="6"/>
  <c r="Z23" i="6"/>
  <c r="Y23" i="6"/>
  <c r="X23" i="6"/>
  <c r="W23" i="6"/>
  <c r="V23" i="6"/>
  <c r="U23" i="6"/>
  <c r="T23" i="6"/>
  <c r="S23" i="6"/>
  <c r="R23" i="6"/>
  <c r="Q23" i="6"/>
  <c r="P23" i="6"/>
  <c r="O23" i="6"/>
  <c r="N23" i="6"/>
  <c r="M23" i="6"/>
  <c r="L23" i="6"/>
  <c r="K23" i="6"/>
  <c r="J23" i="6"/>
  <c r="I23" i="6"/>
  <c r="H23" i="6"/>
  <c r="G23" i="6"/>
  <c r="F23" i="6"/>
  <c r="E23" i="6"/>
  <c r="D23" i="6"/>
  <c r="C23" i="6"/>
  <c r="B23" i="6"/>
  <c r="DB21" i="3"/>
  <c r="DA21" i="3"/>
  <c r="CZ21" i="3"/>
  <c r="CY21" i="3"/>
  <c r="CX21" i="3"/>
  <c r="CW21" i="3"/>
  <c r="CV21" i="3"/>
  <c r="CU21" i="3"/>
  <c r="CT21" i="3"/>
  <c r="CS21" i="3"/>
  <c r="BT21" i="3"/>
  <c r="BO21" i="3"/>
  <c r="BE21" i="3"/>
  <c r="BJ21" i="3"/>
  <c r="CR21" i="3"/>
  <c r="CQ21" i="3"/>
  <c r="CP21" i="3"/>
  <c r="CO21" i="3"/>
  <c r="CN21" i="3"/>
  <c r="CM21" i="3"/>
  <c r="CL21" i="3"/>
  <c r="CK21" i="3"/>
  <c r="CJ21" i="3"/>
  <c r="CI21" i="3"/>
  <c r="CH21" i="3"/>
  <c r="CG21" i="3"/>
  <c r="CF21" i="3"/>
  <c r="CE21" i="3"/>
  <c r="CD21" i="3"/>
  <c r="CC21" i="3"/>
  <c r="CB21" i="3"/>
  <c r="CA21" i="3"/>
  <c r="BZ21" i="3"/>
  <c r="BY21" i="3"/>
  <c r="BX21" i="3"/>
  <c r="BW21" i="3"/>
  <c r="BV21" i="3"/>
  <c r="BU21" i="3"/>
  <c r="BS21" i="3"/>
  <c r="BR21" i="3"/>
  <c r="BQ21" i="3"/>
  <c r="BP21" i="3"/>
  <c r="BK21" i="3"/>
  <c r="BL21" i="3"/>
  <c r="BM21" i="3"/>
  <c r="BN21" i="3"/>
  <c r="K25" i="6" l="1"/>
  <c r="AY23" i="6"/>
  <c r="AZ23" i="6"/>
  <c r="AX23" i="6"/>
  <c r="K26" i="6"/>
  <c r="D21" i="3" l="1"/>
  <c r="E21" i="3"/>
  <c r="F21" i="3"/>
  <c r="G21" i="3"/>
  <c r="H21" i="3"/>
  <c r="I21" i="3"/>
  <c r="J21" i="3"/>
  <c r="K21" i="3"/>
  <c r="L21" i="3"/>
  <c r="M21" i="3"/>
  <c r="N21" i="3"/>
  <c r="O21" i="3"/>
  <c r="P21" i="3"/>
  <c r="Q21" i="3"/>
  <c r="R21" i="3"/>
  <c r="S21" i="3"/>
  <c r="T21" i="3"/>
  <c r="U21" i="3"/>
  <c r="V21" i="3"/>
  <c r="W21" i="3"/>
  <c r="X21" i="3"/>
  <c r="Y21" i="3"/>
  <c r="Z21" i="3"/>
  <c r="AA21" i="3"/>
  <c r="AB21" i="3"/>
  <c r="AC21" i="3"/>
  <c r="AD21" i="3"/>
  <c r="AE21" i="3"/>
  <c r="AF21" i="3"/>
  <c r="AG21" i="3"/>
  <c r="AH21" i="3"/>
  <c r="AI21" i="3"/>
  <c r="AJ21" i="3"/>
  <c r="AK21" i="3"/>
  <c r="AL21" i="3"/>
  <c r="AM21" i="3"/>
  <c r="AN21" i="3"/>
  <c r="AO21" i="3"/>
  <c r="AP21" i="3"/>
  <c r="AQ21" i="3"/>
  <c r="AR21" i="3"/>
  <c r="AS21" i="3"/>
  <c r="AT21" i="3"/>
  <c r="AU21" i="3"/>
  <c r="AV21" i="3"/>
  <c r="AW21" i="3"/>
  <c r="AX21" i="3"/>
  <c r="AY21" i="3"/>
  <c r="AZ21" i="3"/>
  <c r="BA21" i="3"/>
  <c r="BB21" i="3"/>
  <c r="BC21" i="3"/>
  <c r="BD21" i="3"/>
  <c r="BF21" i="3"/>
  <c r="BG21" i="3"/>
  <c r="BH21" i="3"/>
  <c r="BI21" i="3"/>
  <c r="C21" i="3"/>
  <c r="BC11" i="4"/>
  <c r="BC12" i="4"/>
  <c r="BC13" i="4"/>
  <c r="BC14" i="4"/>
  <c r="BC15" i="4"/>
  <c r="BC16" i="4"/>
  <c r="BC17" i="4"/>
  <c r="BC19" i="4"/>
  <c r="BC22" i="4"/>
  <c r="BB11" i="4"/>
  <c r="BD11" i="4"/>
  <c r="AD13" i="4"/>
  <c r="AD14" i="4"/>
  <c r="AD15" i="4"/>
  <c r="AD17" i="4"/>
  <c r="AD19" i="4"/>
  <c r="AD22" i="4"/>
  <c r="AD23" i="4"/>
  <c r="T24" i="4"/>
  <c r="U24" i="4"/>
  <c r="F12" i="4"/>
  <c r="F11" i="4"/>
  <c r="F13" i="4"/>
  <c r="F14" i="4"/>
  <c r="F15" i="4"/>
  <c r="F16" i="4"/>
  <c r="F17" i="4"/>
  <c r="F18" i="4"/>
  <c r="F19" i="4"/>
  <c r="F20" i="4"/>
  <c r="F21" i="4"/>
  <c r="F22" i="4"/>
  <c r="F23" i="4"/>
  <c r="V15" i="1"/>
  <c r="V11" i="1"/>
  <c r="AK11" i="1"/>
  <c r="BO11" i="1"/>
  <c r="D11" i="4"/>
  <c r="E11" i="4"/>
  <c r="G24" i="4"/>
  <c r="H24" i="4"/>
  <c r="I24" i="4"/>
  <c r="J24" i="4"/>
  <c r="K24" i="4"/>
  <c r="L24" i="4"/>
  <c r="M24" i="4"/>
  <c r="N24" i="4"/>
  <c r="O24" i="4"/>
  <c r="P24" i="4"/>
  <c r="Q24" i="4"/>
  <c r="R24" i="4"/>
  <c r="S24" i="4"/>
  <c r="V24" i="4"/>
  <c r="W24" i="4"/>
  <c r="X24" i="4"/>
  <c r="Y24" i="4"/>
  <c r="Z24" i="4"/>
  <c r="AF24" i="4"/>
  <c r="AG24" i="4"/>
  <c r="AH24" i="4"/>
  <c r="AI24" i="4"/>
  <c r="AJ24" i="4"/>
  <c r="AK24" i="4"/>
  <c r="AL24" i="4"/>
  <c r="AM24" i="4"/>
  <c r="AN24" i="4"/>
  <c r="AO24" i="4"/>
  <c r="AP24" i="4"/>
  <c r="AQ24" i="4"/>
  <c r="AR24" i="4"/>
  <c r="AS24" i="4"/>
  <c r="AT24" i="4"/>
  <c r="AU24" i="4"/>
  <c r="AV24" i="4"/>
  <c r="AW24" i="4"/>
  <c r="AX24" i="4"/>
  <c r="AY24" i="4"/>
  <c r="BE24" i="4"/>
  <c r="BF24" i="4"/>
  <c r="BG24" i="4"/>
  <c r="BH24" i="4"/>
  <c r="BI24" i="4"/>
  <c r="BJ24" i="4"/>
  <c r="BK24" i="4"/>
  <c r="BL24" i="4"/>
  <c r="BM24" i="4"/>
  <c r="BN24" i="4"/>
  <c r="BC24" i="4" l="1"/>
  <c r="AD24" i="4"/>
  <c r="F24" i="4"/>
  <c r="BR24" i="1"/>
  <c r="BS24" i="1"/>
  <c r="BT24" i="1"/>
  <c r="BU24" i="1"/>
  <c r="BV24" i="1"/>
  <c r="BW24" i="1"/>
  <c r="BX24" i="1"/>
  <c r="BY24" i="1"/>
  <c r="BZ24" i="1"/>
  <c r="CA24" i="1"/>
  <c r="CB24" i="1"/>
  <c r="CC24" i="1"/>
  <c r="CD24" i="1"/>
  <c r="CE24" i="1"/>
  <c r="CF24" i="1"/>
  <c r="CG24" i="1"/>
  <c r="CH24" i="1"/>
  <c r="CI24" i="1"/>
  <c r="CJ24" i="1"/>
  <c r="CK24" i="1"/>
  <c r="CL24" i="1"/>
  <c r="CM24" i="1"/>
  <c r="CN24" i="1"/>
  <c r="CO24" i="1"/>
  <c r="CP24" i="1"/>
  <c r="CQ24" i="1"/>
  <c r="CR24" i="1"/>
  <c r="CS24" i="1"/>
  <c r="BQ24" i="1"/>
  <c r="BP24" i="1"/>
  <c r="AO24" i="1"/>
  <c r="AP24" i="1"/>
  <c r="BO22" i="1"/>
  <c r="BK13" i="1"/>
  <c r="BL13" i="1"/>
  <c r="BM13" i="1"/>
  <c r="BN13" i="1"/>
  <c r="BO13" i="1"/>
  <c r="BK15" i="1"/>
  <c r="BL15" i="1"/>
  <c r="BM15" i="1"/>
  <c r="BN15" i="1"/>
  <c r="BO15" i="1"/>
  <c r="BK17" i="1"/>
  <c r="BL17" i="1"/>
  <c r="BM17" i="1"/>
  <c r="BN17" i="1"/>
  <c r="BO17" i="1"/>
  <c r="BK22" i="1"/>
  <c r="BL22" i="1"/>
  <c r="BM22" i="1"/>
  <c r="BN22" i="1"/>
  <c r="BK23" i="1"/>
  <c r="BL23" i="1"/>
  <c r="BM23" i="1"/>
  <c r="BN23" i="1"/>
  <c r="BO23" i="1"/>
  <c r="BO12" i="1"/>
  <c r="BN12" i="1"/>
  <c r="BM12" i="1"/>
  <c r="BL11" i="1"/>
  <c r="AG13" i="1"/>
  <c r="AH13" i="1"/>
  <c r="AI13" i="1"/>
  <c r="AJ13" i="1"/>
  <c r="BN11" i="1"/>
  <c r="BM11" i="1"/>
  <c r="BI24" i="1"/>
  <c r="BJ24" i="1"/>
  <c r="BH24" i="1"/>
  <c r="BD24" i="1"/>
  <c r="BE24" i="1"/>
  <c r="BO24" i="1" l="1"/>
  <c r="BN24" i="1"/>
  <c r="BM24" i="1"/>
  <c r="AY24" i="1"/>
  <c r="AT24" i="1"/>
  <c r="AU24" i="1"/>
  <c r="AJ11" i="1"/>
  <c r="AN24" i="1"/>
  <c r="AK13" i="1"/>
  <c r="AK17" i="1"/>
  <c r="AJ16" i="1"/>
  <c r="AI15" i="1"/>
  <c r="V17" i="1"/>
  <c r="U17" i="1"/>
  <c r="T17" i="1"/>
  <c r="R11" i="1"/>
  <c r="T13" i="1"/>
  <c r="AL24" i="1"/>
  <c r="AH14" i="1"/>
  <c r="AI14" i="1"/>
  <c r="AJ14" i="1"/>
  <c r="AK14" i="1"/>
  <c r="AH15" i="1"/>
  <c r="AJ15" i="1"/>
  <c r="AK15" i="1"/>
  <c r="AH16" i="1"/>
  <c r="AI16" i="1"/>
  <c r="AK16" i="1"/>
  <c r="AH17" i="1"/>
  <c r="AI17" i="1"/>
  <c r="AJ17" i="1"/>
  <c r="AH23" i="1"/>
  <c r="AI23" i="1"/>
  <c r="AJ23" i="1"/>
  <c r="AK23" i="1"/>
  <c r="AI11" i="1"/>
  <c r="AG17" i="1"/>
  <c r="AH11" i="1"/>
  <c r="AG11" i="1"/>
  <c r="S13" i="1"/>
  <c r="U13" i="1"/>
  <c r="V13" i="1"/>
  <c r="S14" i="1"/>
  <c r="T14" i="1"/>
  <c r="U14" i="1"/>
  <c r="V14" i="1"/>
  <c r="S15" i="1"/>
  <c r="T15" i="1"/>
  <c r="U15" i="1"/>
  <c r="S16" i="1"/>
  <c r="T16" i="1"/>
  <c r="U16" i="1"/>
  <c r="V16" i="1"/>
  <c r="S17" i="1"/>
  <c r="S22" i="1"/>
  <c r="T22" i="1"/>
  <c r="U22" i="1"/>
  <c r="V22" i="1"/>
  <c r="S23" i="1"/>
  <c r="T23" i="1"/>
  <c r="U23" i="1"/>
  <c r="V23" i="1"/>
  <c r="R15" i="1"/>
  <c r="S11" i="1"/>
  <c r="T11" i="1"/>
  <c r="U11" i="1"/>
  <c r="O24" i="1"/>
  <c r="J24" i="1"/>
  <c r="D24" i="1"/>
  <c r="S24" i="1" l="1"/>
  <c r="AH24" i="1"/>
  <c r="AK24" i="1"/>
  <c r="AJ24" i="1"/>
  <c r="AI24" i="1"/>
  <c r="T24" i="1"/>
  <c r="U24" i="1"/>
  <c r="V24" i="1"/>
  <c r="BK11" i="1" l="1"/>
  <c r="AZ16" i="4" l="1"/>
  <c r="BA16" i="4"/>
  <c r="BB16" i="4"/>
  <c r="BD16" i="4"/>
  <c r="AZ17" i="4"/>
  <c r="BA17" i="4"/>
  <c r="BB17" i="4"/>
  <c r="BD17" i="4"/>
  <c r="BB19" i="4"/>
  <c r="BD19" i="4"/>
  <c r="AZ22" i="4"/>
  <c r="BA22" i="4"/>
  <c r="BB22" i="4"/>
  <c r="BD22" i="4"/>
  <c r="AZ11" i="4"/>
  <c r="BA11" i="4"/>
  <c r="AZ12" i="4"/>
  <c r="BA12" i="4"/>
  <c r="BB12" i="4"/>
  <c r="BD12" i="4"/>
  <c r="AZ13" i="4"/>
  <c r="BA13" i="4"/>
  <c r="BB13" i="4"/>
  <c r="BD13" i="4"/>
  <c r="AZ14" i="4"/>
  <c r="BA14" i="4"/>
  <c r="BB14" i="4"/>
  <c r="BD14" i="4"/>
  <c r="BB15" i="4"/>
  <c r="BD15" i="4"/>
  <c r="BA15" i="4"/>
  <c r="AZ15" i="4"/>
  <c r="AB16" i="4"/>
  <c r="AC16" i="4"/>
  <c r="AA17" i="4"/>
  <c r="AB17" i="4"/>
  <c r="AC17" i="4"/>
  <c r="AE17" i="4"/>
  <c r="AA19" i="4"/>
  <c r="AB19" i="4"/>
  <c r="AC19" i="4"/>
  <c r="AE19" i="4"/>
  <c r="AA22" i="4"/>
  <c r="AB22" i="4"/>
  <c r="AC22" i="4"/>
  <c r="AE22" i="4"/>
  <c r="AB23" i="4"/>
  <c r="AC23" i="4"/>
  <c r="AE23" i="4"/>
  <c r="AB13" i="4"/>
  <c r="AC13" i="4"/>
  <c r="AE13" i="4"/>
  <c r="AA14" i="4"/>
  <c r="AB14" i="4"/>
  <c r="AC14" i="4"/>
  <c r="AE14" i="4"/>
  <c r="AC15" i="4"/>
  <c r="AE15" i="4"/>
  <c r="AB15" i="4"/>
  <c r="AA24" i="4" l="1"/>
  <c r="AE24" i="4"/>
  <c r="AZ24" i="4"/>
  <c r="BD24" i="4"/>
  <c r="AC24" i="4"/>
  <c r="BB24" i="4"/>
  <c r="AB24" i="4"/>
  <c r="BA24" i="4"/>
  <c r="E23" i="4"/>
  <c r="D23" i="4"/>
  <c r="C23" i="4"/>
  <c r="B23" i="4"/>
  <c r="E22" i="4"/>
  <c r="D22" i="4"/>
  <c r="C22" i="4"/>
  <c r="B22" i="4"/>
  <c r="E21" i="4"/>
  <c r="D21" i="4"/>
  <c r="C21" i="4"/>
  <c r="B21" i="4"/>
  <c r="E20" i="4"/>
  <c r="D20" i="4"/>
  <c r="C20" i="4"/>
  <c r="B20" i="4"/>
  <c r="E19" i="4"/>
  <c r="D19" i="4"/>
  <c r="C19" i="4"/>
  <c r="B19" i="4"/>
  <c r="E18" i="4"/>
  <c r="D18" i="4"/>
  <c r="B18" i="4"/>
  <c r="E17" i="4"/>
  <c r="D17" i="4"/>
  <c r="C17" i="4"/>
  <c r="E16" i="4"/>
  <c r="D16" i="4"/>
  <c r="C16" i="4"/>
  <c r="B16" i="4"/>
  <c r="B11" i="4"/>
  <c r="C11" i="4"/>
  <c r="B12" i="4"/>
  <c r="C12" i="4"/>
  <c r="D12" i="4"/>
  <c r="E12" i="4"/>
  <c r="B13" i="4"/>
  <c r="C13" i="4"/>
  <c r="D13" i="4"/>
  <c r="E13" i="4"/>
  <c r="B14" i="4"/>
  <c r="C14" i="4"/>
  <c r="D14" i="4"/>
  <c r="E14" i="4"/>
  <c r="C15" i="4"/>
  <c r="D15" i="4"/>
  <c r="E15" i="4"/>
  <c r="B15" i="4"/>
  <c r="U26" i="4" l="1"/>
  <c r="B24" i="4"/>
  <c r="D26" i="4" s="1"/>
  <c r="E24" i="4"/>
  <c r="Q26" i="4" s="1"/>
  <c r="C24" i="4"/>
  <c r="H26" i="4" s="1"/>
  <c r="D24" i="4"/>
  <c r="M26" i="4" s="1"/>
  <c r="AG23" i="1"/>
  <c r="AG15" i="1"/>
  <c r="R13" i="1"/>
  <c r="R14" i="1"/>
  <c r="R16" i="1"/>
  <c r="R17" i="1"/>
  <c r="R22" i="1"/>
  <c r="R23" i="1"/>
  <c r="AG24" i="1" l="1"/>
  <c r="R24" i="1"/>
  <c r="BK24" i="1"/>
  <c r="BC24" i="1" l="1"/>
  <c r="AX24" i="1"/>
  <c r="AS24" i="1"/>
  <c r="P24" i="1"/>
  <c r="K24" i="1"/>
  <c r="E24" i="1"/>
  <c r="BL24" i="1" l="1"/>
  <c r="AM24" i="1"/>
  <c r="BB24" i="1"/>
  <c r="BA24" i="1"/>
  <c r="I24" i="1"/>
  <c r="H24" i="1"/>
  <c r="BF24" i="1"/>
  <c r="AV24" i="1"/>
  <c r="AQ24" i="1"/>
  <c r="M24" i="1"/>
  <c r="F24" i="1"/>
  <c r="G24" i="1"/>
  <c r="BG24" i="1"/>
  <c r="AZ24" i="1"/>
  <c r="AW24" i="1"/>
  <c r="AR24" i="1"/>
  <c r="Q24" i="1"/>
  <c r="N24" i="1"/>
  <c r="L24" i="1"/>
  <c r="B21" i="3" l="1"/>
</calcChain>
</file>

<file path=xl/sharedStrings.xml><?xml version="1.0" encoding="utf-8"?>
<sst xmlns="http://schemas.openxmlformats.org/spreadsheetml/2006/main" count="530" uniqueCount="129">
  <si>
    <t>Gesamt</t>
  </si>
  <si>
    <t>weibl.</t>
  </si>
  <si>
    <t>männl.</t>
  </si>
  <si>
    <t>gesamt</t>
  </si>
  <si>
    <t>%-Anteil
weibl.</t>
  </si>
  <si>
    <t>Gesamtzahl</t>
  </si>
  <si>
    <t>jünger als 18 Jahre</t>
  </si>
  <si>
    <t>18 Jahre und älter</t>
  </si>
  <si>
    <t>ohne Schulabschluss</t>
  </si>
  <si>
    <t>Hauptschulabschluss</t>
  </si>
  <si>
    <t>Fachhochulreife, Hochschulreife</t>
  </si>
  <si>
    <t>Ausbildung/Studium (nur höchster Abschluss)</t>
  </si>
  <si>
    <t>abgebrochene Berufsausbildung</t>
  </si>
  <si>
    <t>abgeschlossene Berufsausbildung</t>
  </si>
  <si>
    <t>abgebrochenes Hochschulstudium</t>
  </si>
  <si>
    <t>abgeschlossenes Hochschulstudium</t>
  </si>
  <si>
    <t>mit Migrationshintergrund</t>
  </si>
  <si>
    <t>ohne 
Migrationshintergrund</t>
  </si>
  <si>
    <t>nicht bekannt</t>
  </si>
  <si>
    <t>Angaben zur Dienstdauer</t>
  </si>
  <si>
    <t>zwischen 6 und 11 Monate</t>
  </si>
  <si>
    <t>12 Monate</t>
  </si>
  <si>
    <t>über 12 Monate</t>
  </si>
  <si>
    <t>keine Angabe</t>
  </si>
  <si>
    <t>Förderschule</t>
  </si>
  <si>
    <r>
      <t>Alter</t>
    </r>
    <r>
      <rPr>
        <b/>
        <vertAlign val="superscript"/>
        <sz val="14"/>
        <color indexed="8"/>
        <rFont val="Arial"/>
        <family val="2"/>
      </rPr>
      <t>4</t>
    </r>
  </si>
  <si>
    <r>
      <t>Bildungsabschluss (nur höchster Abschluss)</t>
    </r>
    <r>
      <rPr>
        <b/>
        <vertAlign val="superscript"/>
        <sz val="14"/>
        <color indexed="8"/>
        <rFont val="Arial"/>
        <family val="2"/>
      </rPr>
      <t>5</t>
    </r>
  </si>
  <si>
    <r>
      <t>Neuzugänge seit Projektbeginn</t>
    </r>
    <r>
      <rPr>
        <b/>
        <vertAlign val="superscript"/>
        <sz val="14"/>
        <color indexed="8"/>
        <rFont val="Arial"/>
        <family val="2"/>
      </rPr>
      <t>2</t>
    </r>
  </si>
  <si>
    <r>
      <t>Verbliebene/Verlängerer aus dem vorherigen Zyklus</t>
    </r>
    <r>
      <rPr>
        <b/>
        <vertAlign val="superscript"/>
        <sz val="14"/>
        <color indexed="8"/>
        <rFont val="Arial"/>
        <family val="2"/>
      </rPr>
      <t>3</t>
    </r>
  </si>
  <si>
    <t xml:space="preserve">männl. </t>
  </si>
  <si>
    <t>divers</t>
  </si>
  <si>
    <r>
      <t>Einsatz-
bereiche</t>
    </r>
    <r>
      <rPr>
        <vertAlign val="superscript"/>
        <sz val="14"/>
        <color indexed="8"/>
        <rFont val="Arial"/>
        <family val="2"/>
      </rPr>
      <t>1</t>
    </r>
  </si>
  <si>
    <t>Angaben zu Voll-/Teilzeit</t>
  </si>
  <si>
    <t>Dienst in Vollzeit</t>
  </si>
  <si>
    <r>
      <rPr>
        <vertAlign val="superscript"/>
        <sz val="11"/>
        <color indexed="8"/>
        <rFont val="Arial"/>
        <family val="2"/>
      </rPr>
      <t>1</t>
    </r>
    <r>
      <rPr>
        <sz val="11"/>
        <color theme="1"/>
        <rFont val="Arial"/>
        <family val="2"/>
      </rPr>
      <t>Es ist nur ein Einsatzbereich anzugeben. Bei Zutreffen mehrerer Einsatzbereiche ist der hauptsächliche und bei gleichgroßen Einsatzbereichen ist der erste anzugeben.</t>
    </r>
  </si>
  <si>
    <r>
      <t>über 18 und bis 24 Monate</t>
    </r>
    <r>
      <rPr>
        <b/>
        <vertAlign val="superscript"/>
        <sz val="14"/>
        <color indexed="8"/>
        <rFont val="Arial"/>
        <family val="2"/>
      </rPr>
      <t>2</t>
    </r>
  </si>
  <si>
    <r>
      <t>Dienst in Teilzeit</t>
    </r>
    <r>
      <rPr>
        <b/>
        <vertAlign val="superscript"/>
        <sz val="14"/>
        <color indexed="8"/>
        <rFont val="Arial"/>
        <family val="2"/>
      </rPr>
      <t>3</t>
    </r>
  </si>
  <si>
    <r>
      <rPr>
        <vertAlign val="superscript"/>
        <sz val="11"/>
        <rFont val="Arial"/>
        <family val="2"/>
      </rPr>
      <t>2</t>
    </r>
    <r>
      <rPr>
        <sz val="11"/>
        <rFont val="Arial"/>
        <family val="2"/>
      </rPr>
      <t xml:space="preserve"> Dienst nach § 8 JFDG, bitte Konzept zu dem Projekt einreichen, sofern dieses nicht schon im BMFSFJ vorliegt.</t>
    </r>
  </si>
  <si>
    <r>
      <rPr>
        <vertAlign val="superscript"/>
        <sz val="11"/>
        <color theme="1"/>
        <rFont val="Arial"/>
        <family val="2"/>
      </rPr>
      <t>3</t>
    </r>
    <r>
      <rPr>
        <sz val="11"/>
        <color theme="1"/>
        <rFont val="Arial"/>
        <family val="2"/>
      </rPr>
      <t xml:space="preserve"> Dienst gemäß Freiwilligendiensteteilzeitgesetz vom 10.05.2019</t>
    </r>
  </si>
  <si>
    <r>
      <rPr>
        <vertAlign val="superscript"/>
        <sz val="11"/>
        <color theme="1"/>
        <rFont val="Arial"/>
        <family val="2"/>
      </rPr>
      <t>1</t>
    </r>
    <r>
      <rPr>
        <sz val="11"/>
        <color theme="1"/>
        <rFont val="Arial"/>
        <family val="2"/>
      </rPr>
      <t xml:space="preserve"> Ein Migrationshintergrund liegt vor, wenn 1. die Person nicht die deutsche Staatsangehörigkeit besitzt oder 2. der Geburtsort der Person außerhalb der heutigen Grenzen der Bundesrepublik Deutschland liegt und eine Zuwanderung in das heutige Gebiet der Bundesrepublik Deutschland nach 1949 erfolgte oder 3. der Geburtsort mindestens eines Elternteiles der Person außerhalb der heutigen Grenzen der Bundesrepublik Deutschland liegt sowie eine Zuwanderung dieses Elternteiles in das heutige Gebiet der Bundesrepublik Deutschland nach 1949 erfolgte (Quelle: Verordnung zur Erhebung der Merkmale des Migrationshintergrundes). Es sind realistische Schätzungen/Hochrechnungen möglich, wenn hierzu keine oder nur unzureichende Erhebungen vorliegen.</t>
    </r>
  </si>
  <si>
    <t xml:space="preserve"> Incomer</t>
  </si>
  <si>
    <r>
      <t>Angaben zum Migrationshintergrund</t>
    </r>
    <r>
      <rPr>
        <b/>
        <vertAlign val="superscript"/>
        <sz val="14"/>
        <color indexed="8"/>
        <rFont val="Arial"/>
        <family val="2"/>
      </rPr>
      <t>1</t>
    </r>
    <r>
      <rPr>
        <b/>
        <sz val="14"/>
        <color indexed="8"/>
        <rFont val="Arial"/>
        <family val="2"/>
      </rPr>
      <t xml:space="preserve"> bzw. zu ausländischen Teilnehmer*innen</t>
    </r>
  </si>
  <si>
    <t>Allgemeine Angaben (Alle Angaben zu Migrationshintergrund, Dienstdauer und Dientszeiten beziehen sich auf die Gesamtzahl der Freiwilligen zum Stichtag 01.12. und nicht nur auf die Neuzugänge.)</t>
  </si>
  <si>
    <t>Allgemeine Angaben (Alle Angaben zu Alter, Bildungsabschluss sowie Ausbildung/Studium beziehen sich auf die Gesamtzahl der Freiwilligen zum Stichtag 01.12. und nicht nur auf die Neuzugänge.)</t>
  </si>
  <si>
    <t>Mittlere Reife, Fach-oberschulreife, Mittlerer Schulabschluss, Realschulabschluss</t>
  </si>
  <si>
    <t>Kontrollsumme:</t>
  </si>
  <si>
    <t>weiblich</t>
  </si>
  <si>
    <t>ohne Angabe</t>
  </si>
  <si>
    <t>AEJ</t>
  </si>
  <si>
    <t>AEJ Ausland</t>
  </si>
  <si>
    <t>ASB</t>
  </si>
  <si>
    <t>AWO</t>
  </si>
  <si>
    <t>BKJ</t>
  </si>
  <si>
    <t>DPWV</t>
  </si>
  <si>
    <t>DRK</t>
  </si>
  <si>
    <t>DSJ</t>
  </si>
  <si>
    <t>IB</t>
  </si>
  <si>
    <t>JHD</t>
  </si>
  <si>
    <t>JUH</t>
  </si>
  <si>
    <t>MHD</t>
  </si>
  <si>
    <t>BAFzA</t>
  </si>
  <si>
    <t>ohne Berufsausbildung / ohne Hochschulstudium</t>
  </si>
  <si>
    <t>stationäre Pflege und Betreuung von alten Menschen</t>
  </si>
  <si>
    <t>ambulante soziale Dienste (Pflegedienst, Mahlzeitendienst, Fahrdienst, Hausnotruf etc.)</t>
  </si>
  <si>
    <t>Krankenhaus/Klinik/ Kurkliniken</t>
  </si>
  <si>
    <t>Rettungsdienste und Krankentransport</t>
  </si>
  <si>
    <t>Einrichtungen der Behindertenhilfe (Werkstatt für behinderte Menschen, Fahrdienst für behinderte Menschen, Individuelle Schwerbehindertenbetreuung, Integrationshilfen etc.)</t>
  </si>
  <si>
    <t>Einrichtungen der Psychiatrie</t>
  </si>
  <si>
    <t>Einrichtungen zur Suchtbewältigung/ Drogenprävention</t>
  </si>
  <si>
    <t>Beratungsstellen und sonstige Einrichtungen der Sozialarbeit (z.B. Migrationsberatung, Begegnungsstätten etc.)</t>
  </si>
  <si>
    <t>Einrichtungen der Kinder- und Jugendhilfe (Kinderheim, Betreutes Wohnen für Jugendliche, Jugendzentrum etc.)</t>
  </si>
  <si>
    <t>Kindertagesstätten</t>
  </si>
  <si>
    <t>Schule</t>
  </si>
  <si>
    <t>Jugendherbergen</t>
  </si>
  <si>
    <t>Sport</t>
  </si>
  <si>
    <t>Denkmalpflege</t>
  </si>
  <si>
    <t>kulturelle Einrichtungen</t>
  </si>
  <si>
    <t>Einrichtungen des politischen Lebens</t>
  </si>
  <si>
    <t>Kirchengemeinden/religöse Einrichtungen</t>
  </si>
  <si>
    <t>Mehrgenerationenhäuser</t>
  </si>
  <si>
    <t>Angaben nach Bundesländern (Alle Angaben nach Bundesländern beziehen sich auf die Gesamtzahl der Freiwilligen zum Stichtag 01.12. und nicht nur auf die Neuzugänge.)</t>
  </si>
  <si>
    <t>Trägersitz
nach BL</t>
  </si>
  <si>
    <r>
      <t>Est nach BL</t>
    </r>
    <r>
      <rPr>
        <b/>
        <vertAlign val="superscript"/>
        <sz val="11"/>
        <color indexed="8"/>
        <rFont val="Arial"/>
        <family val="2"/>
      </rPr>
      <t>1</t>
    </r>
  </si>
  <si>
    <t>BW</t>
  </si>
  <si>
    <t>BY</t>
  </si>
  <si>
    <t>BE</t>
  </si>
  <si>
    <t>BB</t>
  </si>
  <si>
    <t>HB</t>
  </si>
  <si>
    <t>HH</t>
  </si>
  <si>
    <t>HE</t>
  </si>
  <si>
    <t>MV</t>
  </si>
  <si>
    <t>NI</t>
  </si>
  <si>
    <t>NW</t>
  </si>
  <si>
    <t>RP</t>
  </si>
  <si>
    <t>SL</t>
  </si>
  <si>
    <t>SN</t>
  </si>
  <si>
    <t>ST</t>
  </si>
  <si>
    <t>SH</t>
  </si>
  <si>
    <t>TH</t>
  </si>
  <si>
    <t>Freiwillige insg.</t>
  </si>
  <si>
    <t>Anzahl ESt</t>
  </si>
  <si>
    <t>Freiwillige 
insg.</t>
  </si>
  <si>
    <t xml:space="preserve">Trägersitz nach BL / Kontrollsumme (entspricht der Gesamtzahl der Freiwilligen zum Stichtag): </t>
  </si>
  <si>
    <t>ohne aej Ausland</t>
  </si>
  <si>
    <t xml:space="preserve">Est nach BL FW insgesamt / Kontrollsumme (entspricht der Gesamtzahl der Freiwilligen zum Stichtag): </t>
  </si>
  <si>
    <r>
      <rPr>
        <vertAlign val="superscript"/>
        <sz val="11"/>
        <color indexed="8"/>
        <rFont val="Arial"/>
        <family val="2"/>
      </rPr>
      <t>1</t>
    </r>
    <r>
      <rPr>
        <sz val="11"/>
        <color theme="1"/>
        <rFont val="Arial"/>
        <family val="2"/>
      </rPr>
      <t>Bei den Angaben sind nur die besetzten Einsatzstellen zu berücksichtigen.</t>
    </r>
  </si>
  <si>
    <t>Angaben zum FSJ im Ausland</t>
  </si>
  <si>
    <t>Anzahl Freiwillige im FSJ Ausland</t>
  </si>
  <si>
    <t>Angabe der Einsatzbereiche mit Anzahl der Freiwilligen</t>
  </si>
  <si>
    <t>Anzahl 
Freiwillige</t>
  </si>
  <si>
    <t>Sozialer 
Bereich</t>
  </si>
  <si>
    <t>Kultur</t>
  </si>
  <si>
    <t>Bildungswesen</t>
  </si>
  <si>
    <t>Friedens- und 
Versöhnungs-arbeit/
Demokratie-förderung</t>
  </si>
  <si>
    <t>sonstiges</t>
  </si>
  <si>
    <t>AEJ  Land</t>
  </si>
  <si>
    <t>Anzahl Freiwillige</t>
  </si>
  <si>
    <t>Zivil- und Katastrophenschutz</t>
  </si>
  <si>
    <t>Sonstige</t>
  </si>
  <si>
    <t>FW BL</t>
  </si>
  <si>
    <t>FW Est</t>
  </si>
  <si>
    <t>ESt Kontrolle</t>
  </si>
  <si>
    <t>Vollzeit &amp; Teilzeit (Kontrolzahlen)</t>
  </si>
  <si>
    <t>Zentralstellen</t>
  </si>
  <si>
    <t xml:space="preserve">     insgesamt</t>
  </si>
  <si>
    <t xml:space="preserve">   männlich </t>
  </si>
  <si>
    <t>Jahrgang 2024/2025 FSJ In- und Ausland</t>
  </si>
  <si>
    <t>Statistische Angaben zum Stichtag: 01.12.2024</t>
  </si>
  <si>
    <t>Stand: 12.03.2025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</si>
</sst>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 _€_-;\-* #,##0.00\ _€_-;_-* &quot;-&quot;??\ _€_-;_-@_-"/>
  </numFmts>
  <fonts count="41"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indexed="8"/>
      <name val="Calibri"/>
      <family val="2"/>
    </font>
    <font>
      <sz val="11"/>
      <color indexed="8"/>
      <name val="Calibri"/>
      <family val="2"/>
    </font>
    <font>
      <b/>
      <sz val="14"/>
      <color indexed="8"/>
      <name val="Arial"/>
      <family val="2"/>
    </font>
    <font>
      <b/>
      <vertAlign val="superscript"/>
      <sz val="14"/>
      <color indexed="8"/>
      <name val="Arial"/>
      <family val="2"/>
    </font>
    <font>
      <sz val="14"/>
      <color indexed="10"/>
      <name val="Arial"/>
      <family val="2"/>
    </font>
    <font>
      <sz val="14"/>
      <color theme="1"/>
      <name val="Arial"/>
      <family val="2"/>
    </font>
    <font>
      <sz val="14"/>
      <color rgb="FFFF0000"/>
      <name val="Arial"/>
      <family val="2"/>
    </font>
    <font>
      <b/>
      <sz val="16"/>
      <color indexed="8"/>
      <name val="Arial"/>
      <family val="2"/>
    </font>
    <font>
      <sz val="16"/>
      <color theme="1"/>
      <name val="Arial"/>
      <family val="2"/>
    </font>
    <font>
      <vertAlign val="superscript"/>
      <sz val="14"/>
      <color indexed="8"/>
      <name val="Arial"/>
      <family val="2"/>
    </font>
    <font>
      <sz val="14"/>
      <color indexed="8"/>
      <name val="Arial"/>
      <family val="2"/>
    </font>
    <font>
      <b/>
      <sz val="16"/>
      <color theme="1"/>
      <name val="Arial"/>
      <family val="2"/>
    </font>
    <font>
      <sz val="11"/>
      <name val="Arial"/>
      <family val="2"/>
    </font>
    <font>
      <vertAlign val="superscript"/>
      <sz val="11"/>
      <name val="Arial"/>
      <family val="2"/>
    </font>
    <font>
      <sz val="11"/>
      <color indexed="10"/>
      <name val="Arial"/>
      <family val="2"/>
    </font>
    <font>
      <vertAlign val="superscript"/>
      <sz val="11"/>
      <color theme="1"/>
      <name val="Arial"/>
      <family val="2"/>
    </font>
    <font>
      <vertAlign val="superscript"/>
      <sz val="11"/>
      <color indexed="8"/>
      <name val="Arial"/>
      <family val="2"/>
    </font>
    <font>
      <sz val="12"/>
      <color theme="1"/>
      <name val="Arial"/>
      <family val="2"/>
    </font>
    <font>
      <sz val="12"/>
      <color theme="1"/>
      <name val="Calibri"/>
      <family val="2"/>
      <scheme val="minor"/>
    </font>
    <font>
      <b/>
      <sz val="11"/>
      <color indexed="8"/>
      <name val="Arial"/>
      <family val="2"/>
    </font>
    <font>
      <sz val="11"/>
      <color indexed="8"/>
      <name val="Arial"/>
      <family val="2"/>
    </font>
    <font>
      <b/>
      <sz val="14"/>
      <color theme="1"/>
      <name val="Arial"/>
      <family val="2"/>
    </font>
    <font>
      <sz val="11"/>
      <color theme="1"/>
      <name val="Calibri"/>
      <family val="2"/>
      <scheme val="minor"/>
    </font>
    <font>
      <sz val="12"/>
      <name val="Arial"/>
      <family val="2"/>
    </font>
    <font>
      <b/>
      <sz val="12"/>
      <color indexed="8"/>
      <name val="Arial"/>
      <family val="2"/>
    </font>
    <font>
      <sz val="12"/>
      <color indexed="8"/>
      <name val="Arial"/>
      <family val="2"/>
    </font>
    <font>
      <b/>
      <sz val="13"/>
      <color indexed="8"/>
      <name val="Arial"/>
      <family val="2"/>
    </font>
    <font>
      <b/>
      <vertAlign val="superscript"/>
      <sz val="11"/>
      <color indexed="8"/>
      <name val="Arial"/>
      <family val="2"/>
    </font>
    <font>
      <b/>
      <i/>
      <sz val="11"/>
      <color indexed="8"/>
      <name val="Arial"/>
      <family val="2"/>
    </font>
    <font>
      <b/>
      <sz val="14"/>
      <name val="Arial"/>
      <family val="2"/>
    </font>
    <font>
      <b/>
      <sz val="11"/>
      <color theme="1"/>
      <name val="Arial"/>
      <family val="2"/>
    </font>
    <font>
      <b/>
      <sz val="12"/>
      <color theme="1"/>
      <name val="Arial"/>
      <family val="2"/>
    </font>
    <font>
      <sz val="14"/>
      <name val="Arial"/>
      <family val="2"/>
    </font>
  </fonts>
  <fills count="13">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8" tint="0.59999389629810485"/>
        <bgColor indexed="64"/>
      </patternFill>
    </fill>
    <fill>
      <patternFill patternType="solid">
        <fgColor rgb="FFB7DEE8"/>
        <bgColor indexed="64"/>
      </patternFill>
    </fill>
    <fill>
      <patternFill patternType="solid">
        <fgColor theme="0" tint="-0.14999847407452621"/>
        <bgColor indexed="64"/>
      </patternFill>
    </fill>
    <fill>
      <patternFill patternType="solid">
        <fgColor rgb="FF92D050"/>
        <bgColor indexed="64"/>
      </patternFill>
    </fill>
    <fill>
      <patternFill patternType="solid">
        <fgColor rgb="FFC0C0C0"/>
        <bgColor indexed="64"/>
      </patternFill>
    </fill>
    <fill>
      <patternFill patternType="solid">
        <fgColor rgb="FF00CC99"/>
        <bgColor indexed="64"/>
      </patternFill>
    </fill>
    <fill>
      <patternFill patternType="solid">
        <fgColor rgb="FF66FF66"/>
        <bgColor indexed="64"/>
      </patternFill>
    </fill>
  </fills>
  <borders count="114">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right style="dotted">
        <color indexed="64"/>
      </right>
      <top style="thin">
        <color indexed="64"/>
      </top>
      <bottom style="thin">
        <color indexed="64"/>
      </bottom>
      <diagonal/>
    </border>
    <border>
      <left/>
      <right style="thin">
        <color indexed="64"/>
      </right>
      <top/>
      <bottom/>
      <diagonal/>
    </border>
    <border>
      <left style="dott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bottom style="thin">
        <color indexed="64"/>
      </bottom>
      <diagonal/>
    </border>
    <border>
      <left/>
      <right style="dotted">
        <color indexed="64"/>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bottom style="thin">
        <color indexed="64"/>
      </bottom>
      <diagonal/>
    </border>
    <border>
      <left style="dashed">
        <color indexed="64"/>
      </left>
      <right/>
      <top/>
      <bottom style="thin">
        <color indexed="64"/>
      </bottom>
      <diagonal/>
    </border>
    <border>
      <left style="dotted">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dotted">
        <color indexed="64"/>
      </right>
      <top style="thin">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dotted">
        <color indexed="64"/>
      </left>
      <right style="medium">
        <color indexed="64"/>
      </right>
      <top/>
      <bottom style="thin">
        <color indexed="64"/>
      </bottom>
      <diagonal/>
    </border>
    <border>
      <left style="dotted">
        <color indexed="64"/>
      </left>
      <right style="medium">
        <color indexed="64"/>
      </right>
      <top/>
      <bottom/>
      <diagonal/>
    </border>
    <border>
      <left style="dashed">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thin">
        <color indexed="64"/>
      </left>
      <right/>
      <top/>
      <bottom style="medium">
        <color indexed="64"/>
      </bottom>
      <diagonal/>
    </border>
    <border>
      <left style="thin">
        <color indexed="64"/>
      </left>
      <right style="dash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style="dotted">
        <color indexed="64"/>
      </right>
      <top/>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bottom style="medium">
        <color indexed="64"/>
      </bottom>
      <diagonal/>
    </border>
    <border>
      <left style="dotted">
        <color indexed="64"/>
      </left>
      <right/>
      <top/>
      <bottom style="medium">
        <color indexed="64"/>
      </bottom>
      <diagonal/>
    </border>
    <border>
      <left/>
      <right style="dashed">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dashed">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dashed">
        <color indexed="64"/>
      </right>
      <top style="thin">
        <color indexed="64"/>
      </top>
      <bottom/>
      <diagonal/>
    </border>
    <border>
      <left/>
      <right style="dashed">
        <color indexed="64"/>
      </right>
      <top style="thin">
        <color indexed="64"/>
      </top>
      <bottom/>
      <diagonal/>
    </border>
    <border>
      <left style="dashed">
        <color indexed="64"/>
      </left>
      <right style="dashed">
        <color indexed="64"/>
      </right>
      <top style="thin">
        <color indexed="64"/>
      </top>
      <bottom/>
      <diagonal/>
    </border>
    <border>
      <left style="medium">
        <color indexed="64"/>
      </left>
      <right/>
      <top style="medium">
        <color indexed="64"/>
      </top>
      <bottom style="medium">
        <color indexed="64"/>
      </bottom>
      <diagonal/>
    </border>
    <border>
      <left style="thin">
        <color indexed="64"/>
      </left>
      <right style="dashed">
        <color indexed="64"/>
      </right>
      <top style="medium">
        <color indexed="64"/>
      </top>
      <bottom style="medium">
        <color indexed="64"/>
      </bottom>
      <diagonal/>
    </border>
    <border>
      <left style="dashed">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diagonal/>
    </border>
  </borders>
  <cellStyleXfs count="6">
    <xf numFmtId="0" fontId="0" fillId="0" borderId="0"/>
    <xf numFmtId="9" fontId="9"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43" fontId="30" fillId="0" borderId="0" applyFont="0" applyFill="0" applyBorder="0" applyAlignment="0" applyProtection="0"/>
  </cellStyleXfs>
  <cellXfs count="615">
    <xf numFmtId="0" fontId="0" fillId="0" borderId="0" xfId="0"/>
    <xf numFmtId="0" fontId="10" fillId="0" borderId="0" xfId="0" applyFont="1"/>
    <xf numFmtId="0" fontId="13" fillId="0" borderId="0" xfId="0" applyFont="1"/>
    <xf numFmtId="0" fontId="13" fillId="0" borderId="0" xfId="0" applyFont="1" applyBorder="1"/>
    <xf numFmtId="0" fontId="13" fillId="3" borderId="0" xfId="0" applyFont="1" applyFill="1"/>
    <xf numFmtId="3" fontId="10" fillId="3" borderId="5" xfId="0" applyNumberFormat="1" applyFont="1" applyFill="1" applyBorder="1" applyAlignment="1">
      <alignment vertical="top" wrapText="1"/>
    </xf>
    <xf numFmtId="3" fontId="13" fillId="3" borderId="1" xfId="0" applyNumberFormat="1" applyFont="1" applyFill="1" applyBorder="1" applyAlignment="1">
      <alignment vertical="top"/>
    </xf>
    <xf numFmtId="3" fontId="13" fillId="3" borderId="9" xfId="0" applyNumberFormat="1" applyFont="1" applyFill="1" applyBorder="1" applyAlignment="1">
      <alignment vertical="top"/>
    </xf>
    <xf numFmtId="3" fontId="10" fillId="3" borderId="1" xfId="0" applyNumberFormat="1" applyFont="1" applyFill="1" applyBorder="1" applyAlignment="1">
      <alignment vertical="top"/>
    </xf>
    <xf numFmtId="3" fontId="13" fillId="2" borderId="1" xfId="0" applyNumberFormat="1" applyFont="1" applyFill="1" applyBorder="1" applyAlignment="1">
      <alignment vertical="top"/>
    </xf>
    <xf numFmtId="3" fontId="13" fillId="2" borderId="9" xfId="0" applyNumberFormat="1" applyFont="1" applyFill="1" applyBorder="1" applyAlignment="1">
      <alignment vertical="top"/>
    </xf>
    <xf numFmtId="0" fontId="13" fillId="0" borderId="2" xfId="0" applyFont="1" applyBorder="1" applyAlignment="1">
      <alignment vertical="top"/>
    </xf>
    <xf numFmtId="3" fontId="13" fillId="3" borderId="1" xfId="0" applyNumberFormat="1" applyFont="1" applyFill="1" applyBorder="1" applyAlignment="1">
      <alignment vertical="top" wrapText="1"/>
    </xf>
    <xf numFmtId="0" fontId="13" fillId="3" borderId="2" xfId="0" applyFont="1" applyFill="1" applyBorder="1" applyAlignment="1">
      <alignment vertical="top"/>
    </xf>
    <xf numFmtId="3" fontId="10" fillId="2" borderId="1" xfId="0" applyNumberFormat="1" applyFont="1" applyFill="1" applyBorder="1" applyAlignment="1">
      <alignment vertical="top"/>
    </xf>
    <xf numFmtId="3" fontId="13" fillId="3" borderId="9" xfId="0" applyNumberFormat="1" applyFont="1" applyFill="1" applyBorder="1" applyAlignment="1">
      <alignment vertical="top" wrapText="1"/>
    </xf>
    <xf numFmtId="3" fontId="10" fillId="3" borderId="1" xfId="0" applyNumberFormat="1" applyFont="1" applyFill="1" applyBorder="1" applyAlignment="1">
      <alignment vertical="top" wrapText="1"/>
    </xf>
    <xf numFmtId="0" fontId="12" fillId="0" borderId="0" xfId="0" applyFont="1"/>
    <xf numFmtId="3" fontId="13" fillId="3" borderId="11" xfId="0" applyNumberFormat="1" applyFont="1" applyFill="1" applyBorder="1" applyAlignment="1">
      <alignment vertical="top" wrapText="1"/>
    </xf>
    <xf numFmtId="3" fontId="13" fillId="3" borderId="12" xfId="0" applyNumberFormat="1" applyFont="1" applyFill="1" applyBorder="1" applyAlignment="1">
      <alignment vertical="top" wrapText="1"/>
    </xf>
    <xf numFmtId="3" fontId="13" fillId="3" borderId="13" xfId="0" applyNumberFormat="1" applyFont="1" applyFill="1" applyBorder="1" applyAlignment="1">
      <alignment vertical="top" wrapText="1"/>
    </xf>
    <xf numFmtId="3" fontId="13" fillId="3" borderId="11" xfId="0" applyNumberFormat="1" applyFont="1" applyFill="1" applyBorder="1" applyAlignment="1">
      <alignment vertical="top"/>
    </xf>
    <xf numFmtId="3" fontId="13" fillId="3" borderId="12" xfId="0" applyNumberFormat="1" applyFont="1" applyFill="1" applyBorder="1" applyAlignment="1">
      <alignment vertical="top"/>
    </xf>
    <xf numFmtId="3" fontId="13" fillId="3" borderId="13" xfId="0" applyNumberFormat="1" applyFont="1" applyFill="1" applyBorder="1" applyAlignment="1">
      <alignment vertical="top"/>
    </xf>
    <xf numFmtId="3" fontId="13" fillId="2" borderId="11" xfId="0" applyNumberFormat="1" applyFont="1" applyFill="1" applyBorder="1" applyAlignment="1">
      <alignment vertical="top"/>
    </xf>
    <xf numFmtId="3" fontId="13" fillId="2" borderId="12" xfId="0" applyNumberFormat="1" applyFont="1" applyFill="1" applyBorder="1" applyAlignment="1">
      <alignment vertical="top"/>
    </xf>
    <xf numFmtId="3" fontId="13" fillId="2" borderId="13" xfId="0" applyNumberFormat="1" applyFont="1" applyFill="1" applyBorder="1" applyAlignment="1">
      <alignment vertical="top"/>
    </xf>
    <xf numFmtId="3" fontId="10" fillId="3" borderId="4" xfId="0" applyNumberFormat="1" applyFont="1" applyFill="1" applyBorder="1" applyAlignment="1">
      <alignment vertical="top" wrapText="1"/>
    </xf>
    <xf numFmtId="3" fontId="10" fillId="3" borderId="2" xfId="0" applyNumberFormat="1" applyFont="1" applyFill="1" applyBorder="1" applyAlignment="1">
      <alignment vertical="top"/>
    </xf>
    <xf numFmtId="3" fontId="10" fillId="2" borderId="2" xfId="0" applyNumberFormat="1" applyFont="1" applyFill="1" applyBorder="1" applyAlignment="1">
      <alignment vertical="top"/>
    </xf>
    <xf numFmtId="3" fontId="13" fillId="3" borderId="14" xfId="0" applyNumberFormat="1" applyFont="1" applyFill="1" applyBorder="1" applyAlignment="1">
      <alignment vertical="top"/>
    </xf>
    <xf numFmtId="3" fontId="13" fillId="3" borderId="15" xfId="0" applyNumberFormat="1" applyFont="1" applyFill="1" applyBorder="1" applyAlignment="1">
      <alignment vertical="top"/>
    </xf>
    <xf numFmtId="3" fontId="13" fillId="3" borderId="16" xfId="0" applyNumberFormat="1" applyFont="1" applyFill="1" applyBorder="1" applyAlignment="1">
      <alignment vertical="top"/>
    </xf>
    <xf numFmtId="3" fontId="13" fillId="3" borderId="14" xfId="0" applyNumberFormat="1" applyFont="1" applyFill="1" applyBorder="1" applyAlignment="1">
      <alignment vertical="top" wrapText="1"/>
    </xf>
    <xf numFmtId="3" fontId="13" fillId="3" borderId="15" xfId="0" applyNumberFormat="1" applyFont="1" applyFill="1" applyBorder="1" applyAlignment="1">
      <alignment vertical="top" wrapText="1"/>
    </xf>
    <xf numFmtId="3" fontId="13" fillId="3" borderId="16" xfId="0" applyNumberFormat="1" applyFont="1" applyFill="1" applyBorder="1" applyAlignment="1">
      <alignment vertical="top" wrapText="1"/>
    </xf>
    <xf numFmtId="3" fontId="13" fillId="2" borderId="14" xfId="0" applyNumberFormat="1" applyFont="1" applyFill="1" applyBorder="1" applyAlignment="1">
      <alignment vertical="top"/>
    </xf>
    <xf numFmtId="3" fontId="13" fillId="2" borderId="15" xfId="0" applyNumberFormat="1" applyFont="1" applyFill="1" applyBorder="1" applyAlignment="1">
      <alignment vertical="top"/>
    </xf>
    <xf numFmtId="3" fontId="13" fillId="2" borderId="16" xfId="0" applyNumberFormat="1" applyFont="1" applyFill="1" applyBorder="1" applyAlignment="1">
      <alignment vertical="top"/>
    </xf>
    <xf numFmtId="3" fontId="13" fillId="3" borderId="18" xfId="0" applyNumberFormat="1" applyFont="1" applyFill="1" applyBorder="1" applyAlignment="1">
      <alignment vertical="top"/>
    </xf>
    <xf numFmtId="3" fontId="13" fillId="2" borderId="18" xfId="0" applyNumberFormat="1" applyFont="1" applyFill="1" applyBorder="1" applyAlignment="1">
      <alignment vertical="top"/>
    </xf>
    <xf numFmtId="0" fontId="19" fillId="0" borderId="0" xfId="0" applyFont="1" applyAlignment="1">
      <alignment vertical="center"/>
    </xf>
    <xf numFmtId="0" fontId="16" fillId="0" borderId="0" xfId="0" applyFont="1" applyAlignment="1">
      <alignment vertical="center"/>
    </xf>
    <xf numFmtId="0" fontId="16" fillId="0" borderId="0" xfId="0" applyFont="1" applyBorder="1" applyAlignment="1">
      <alignment vertical="center"/>
    </xf>
    <xf numFmtId="0" fontId="7" fillId="0" borderId="0" xfId="0" applyFont="1"/>
    <xf numFmtId="0" fontId="20" fillId="0" borderId="0" xfId="0" applyFont="1" applyAlignment="1">
      <alignment horizontal="left" vertical="top" wrapText="1"/>
    </xf>
    <xf numFmtId="0" fontId="22" fillId="0" borderId="0" xfId="0" applyFont="1"/>
    <xf numFmtId="0" fontId="7" fillId="0" borderId="0" xfId="0" applyFont="1" applyBorder="1"/>
    <xf numFmtId="0" fontId="7" fillId="0" borderId="0" xfId="0" applyFont="1" applyAlignment="1">
      <alignment horizontal="left"/>
    </xf>
    <xf numFmtId="0" fontId="20" fillId="0" borderId="0" xfId="0" applyFont="1" applyAlignment="1">
      <alignment vertical="top" wrapText="1"/>
    </xf>
    <xf numFmtId="0" fontId="0" fillId="0" borderId="0" xfId="0" applyFont="1"/>
    <xf numFmtId="3" fontId="7" fillId="0" borderId="0" xfId="0" applyNumberFormat="1" applyFont="1"/>
    <xf numFmtId="0" fontId="10" fillId="0" borderId="0" xfId="0" applyFont="1" applyFill="1" applyBorder="1" applyAlignment="1">
      <alignment vertical="top"/>
    </xf>
    <xf numFmtId="3" fontId="10" fillId="0" borderId="0" xfId="0" applyNumberFormat="1" applyFont="1" applyFill="1" applyBorder="1" applyAlignment="1">
      <alignment vertical="top"/>
    </xf>
    <xf numFmtId="0" fontId="0" fillId="0" borderId="0" xfId="0" applyFill="1"/>
    <xf numFmtId="3" fontId="13" fillId="4" borderId="14" xfId="0" applyNumberFormat="1" applyFont="1" applyFill="1" applyBorder="1" applyAlignment="1">
      <alignment vertical="top"/>
    </xf>
    <xf numFmtId="3" fontId="13" fillId="4" borderId="15" xfId="0" applyNumberFormat="1" applyFont="1" applyFill="1" applyBorder="1" applyAlignment="1">
      <alignment vertical="top"/>
    </xf>
    <xf numFmtId="3" fontId="13" fillId="4" borderId="16" xfId="0" applyNumberFormat="1" applyFont="1" applyFill="1" applyBorder="1" applyAlignment="1">
      <alignment vertical="top"/>
    </xf>
    <xf numFmtId="0" fontId="25" fillId="2" borderId="4" xfId="0" applyFont="1" applyFill="1" applyBorder="1" applyAlignment="1">
      <alignment horizontal="center"/>
    </xf>
    <xf numFmtId="0" fontId="25" fillId="2" borderId="5" xfId="0" applyFont="1" applyFill="1" applyBorder="1" applyAlignment="1">
      <alignment horizontal="center"/>
    </xf>
    <xf numFmtId="0" fontId="25" fillId="2" borderId="5" xfId="0" applyFont="1" applyFill="1" applyBorder="1" applyAlignment="1">
      <alignment horizontal="center" wrapText="1"/>
    </xf>
    <xf numFmtId="0" fontId="25" fillId="0" borderId="0" xfId="0" applyFont="1"/>
    <xf numFmtId="0" fontId="26" fillId="0" borderId="0" xfId="0" applyFont="1"/>
    <xf numFmtId="0" fontId="6" fillId="0" borderId="0" xfId="0" applyFont="1"/>
    <xf numFmtId="0" fontId="27" fillId="0" borderId="0" xfId="0" applyFont="1"/>
    <xf numFmtId="0" fontId="6" fillId="0" borderId="0" xfId="0" applyFont="1" applyBorder="1"/>
    <xf numFmtId="0" fontId="28" fillId="0" borderId="0" xfId="0" applyFont="1"/>
    <xf numFmtId="0" fontId="25" fillId="0" borderId="0" xfId="0" applyFont="1" applyBorder="1"/>
    <xf numFmtId="0" fontId="13" fillId="3" borderId="0" xfId="0" applyFont="1" applyFill="1" applyBorder="1"/>
    <xf numFmtId="0" fontId="13" fillId="0" borderId="0" xfId="0" applyFont="1" applyBorder="1" applyAlignment="1">
      <alignment vertical="top"/>
    </xf>
    <xf numFmtId="0" fontId="13" fillId="3" borderId="0" xfId="0" applyFont="1" applyFill="1" applyBorder="1" applyAlignment="1">
      <alignment vertical="top"/>
    </xf>
    <xf numFmtId="9" fontId="10" fillId="0" borderId="0" xfId="1" applyFont="1" applyFill="1" applyBorder="1" applyAlignment="1">
      <alignment vertical="top"/>
    </xf>
    <xf numFmtId="0" fontId="13" fillId="0" borderId="0" xfId="0" applyFont="1" applyFill="1" applyBorder="1" applyAlignment="1">
      <alignment vertical="top"/>
    </xf>
    <xf numFmtId="0" fontId="13" fillId="0" borderId="0" xfId="0" applyFont="1" applyFill="1" applyAlignment="1">
      <alignment vertical="top"/>
    </xf>
    <xf numFmtId="3" fontId="10" fillId="0" borderId="0" xfId="0" applyNumberFormat="1" applyFont="1" applyFill="1" applyBorder="1" applyAlignment="1">
      <alignment vertical="top"/>
    </xf>
    <xf numFmtId="3" fontId="28" fillId="0" borderId="0" xfId="0" applyNumberFormat="1" applyFont="1" applyFill="1" applyBorder="1" applyAlignment="1">
      <alignment vertical="top"/>
    </xf>
    <xf numFmtId="0" fontId="29" fillId="0" borderId="0" xfId="0" applyFont="1"/>
    <xf numFmtId="43" fontId="7" fillId="0" borderId="0" xfId="5" applyFont="1" applyFill="1"/>
    <xf numFmtId="43" fontId="0" fillId="0" borderId="0" xfId="5" applyFont="1" applyFill="1"/>
    <xf numFmtId="0" fontId="25" fillId="4" borderId="4" xfId="0" applyFont="1" applyFill="1" applyBorder="1" applyAlignment="1">
      <alignment horizontal="center"/>
    </xf>
    <xf numFmtId="0" fontId="25" fillId="4" borderId="5" xfId="0" applyFont="1" applyFill="1" applyBorder="1" applyAlignment="1">
      <alignment horizontal="center"/>
    </xf>
    <xf numFmtId="3" fontId="13" fillId="4" borderId="14" xfId="0" applyNumberFormat="1" applyFont="1" applyFill="1" applyBorder="1" applyAlignment="1">
      <alignment vertical="top" wrapText="1"/>
    </xf>
    <xf numFmtId="3" fontId="13" fillId="4" borderId="15" xfId="0" applyNumberFormat="1" applyFont="1" applyFill="1" applyBorder="1" applyAlignment="1">
      <alignment vertical="top" wrapText="1"/>
    </xf>
    <xf numFmtId="3" fontId="13" fillId="4" borderId="16" xfId="0" applyNumberFormat="1" applyFont="1" applyFill="1" applyBorder="1" applyAlignment="1">
      <alignment vertical="top" wrapText="1"/>
    </xf>
    <xf numFmtId="3" fontId="29" fillId="2" borderId="1" xfId="0" applyNumberFormat="1" applyFont="1" applyFill="1" applyBorder="1" applyAlignment="1">
      <alignment vertical="top"/>
    </xf>
    <xf numFmtId="0" fontId="29" fillId="4" borderId="1" xfId="0" applyFont="1" applyFill="1" applyBorder="1"/>
    <xf numFmtId="0" fontId="20" fillId="0" borderId="0" xfId="0" applyFont="1" applyAlignment="1">
      <alignment horizontal="center"/>
    </xf>
    <xf numFmtId="0" fontId="4" fillId="0" borderId="0" xfId="0" applyFont="1" applyAlignment="1">
      <alignment horizontal="center"/>
    </xf>
    <xf numFmtId="3" fontId="10" fillId="5" borderId="1" xfId="0" applyNumberFormat="1" applyFont="1" applyFill="1" applyBorder="1" applyAlignment="1">
      <alignment vertical="top"/>
    </xf>
    <xf numFmtId="3" fontId="13" fillId="5" borderId="14" xfId="0" applyNumberFormat="1" applyFont="1" applyFill="1" applyBorder="1" applyAlignment="1">
      <alignment vertical="top"/>
    </xf>
    <xf numFmtId="3" fontId="13" fillId="5" borderId="15" xfId="0" applyNumberFormat="1" applyFont="1" applyFill="1" applyBorder="1" applyAlignment="1">
      <alignment vertical="top"/>
    </xf>
    <xf numFmtId="3" fontId="13" fillId="4" borderId="11" xfId="0" applyNumberFormat="1" applyFont="1" applyFill="1" applyBorder="1" applyAlignment="1">
      <alignment vertical="top" wrapText="1"/>
    </xf>
    <xf numFmtId="3" fontId="13" fillId="4" borderId="12" xfId="0" applyNumberFormat="1" applyFont="1" applyFill="1" applyBorder="1" applyAlignment="1">
      <alignment vertical="top" wrapText="1"/>
    </xf>
    <xf numFmtId="3" fontId="13" fillId="4" borderId="13" xfId="0" applyNumberFormat="1" applyFont="1" applyFill="1" applyBorder="1" applyAlignment="1">
      <alignment vertical="top" wrapText="1"/>
    </xf>
    <xf numFmtId="3" fontId="13" fillId="4" borderId="12" xfId="0" applyNumberFormat="1" applyFont="1" applyFill="1" applyBorder="1" applyAlignment="1">
      <alignment vertical="top"/>
    </xf>
    <xf numFmtId="3" fontId="13" fillId="4" borderId="13" xfId="0" applyNumberFormat="1" applyFont="1" applyFill="1" applyBorder="1" applyAlignment="1">
      <alignment vertical="top"/>
    </xf>
    <xf numFmtId="3" fontId="13" fillId="4" borderId="11" xfId="0" applyNumberFormat="1" applyFont="1" applyFill="1" applyBorder="1" applyAlignment="1">
      <alignment vertical="top"/>
    </xf>
    <xf numFmtId="3" fontId="10" fillId="4" borderId="1" xfId="0" applyNumberFormat="1" applyFont="1" applyFill="1" applyBorder="1" applyAlignment="1">
      <alignment vertical="top"/>
    </xf>
    <xf numFmtId="3" fontId="10" fillId="4" borderId="2" xfId="0" applyNumberFormat="1" applyFont="1" applyFill="1" applyBorder="1" applyAlignment="1">
      <alignment vertical="top"/>
    </xf>
    <xf numFmtId="3" fontId="13" fillId="4" borderId="9" xfId="0" applyNumberFormat="1" applyFont="1" applyFill="1" applyBorder="1" applyAlignment="1">
      <alignment vertical="top"/>
    </xf>
    <xf numFmtId="3" fontId="13" fillId="4" borderId="1" xfId="0" applyNumberFormat="1" applyFont="1" applyFill="1" applyBorder="1" applyAlignment="1">
      <alignment vertical="top"/>
    </xf>
    <xf numFmtId="3" fontId="13" fillId="4" borderId="18" xfId="0" applyNumberFormat="1" applyFont="1" applyFill="1" applyBorder="1" applyAlignment="1">
      <alignment vertical="top"/>
    </xf>
    <xf numFmtId="0" fontId="13" fillId="4" borderId="0" xfId="0" applyFont="1" applyFill="1" applyBorder="1" applyAlignment="1">
      <alignment vertical="top"/>
    </xf>
    <xf numFmtId="0" fontId="13" fillId="4" borderId="2" xfId="0" applyFont="1" applyFill="1" applyBorder="1" applyAlignment="1">
      <alignment vertical="top"/>
    </xf>
    <xf numFmtId="3" fontId="29" fillId="4" borderId="1" xfId="0" applyNumberFormat="1" applyFont="1" applyFill="1" applyBorder="1" applyAlignment="1">
      <alignment vertical="top"/>
    </xf>
    <xf numFmtId="0" fontId="0" fillId="4" borderId="0" xfId="0" applyFill="1"/>
    <xf numFmtId="0" fontId="13" fillId="4" borderId="0" xfId="0" applyFont="1" applyFill="1"/>
    <xf numFmtId="0" fontId="25" fillId="4" borderId="0" xfId="0" applyFont="1" applyFill="1"/>
    <xf numFmtId="3" fontId="13" fillId="5" borderId="14" xfId="0" applyNumberFormat="1" applyFont="1" applyFill="1" applyBorder="1" applyAlignment="1">
      <alignment vertical="top" wrapText="1"/>
    </xf>
    <xf numFmtId="3" fontId="13" fillId="5" borderId="15" xfId="0" applyNumberFormat="1" applyFont="1" applyFill="1" applyBorder="1" applyAlignment="1">
      <alignment vertical="top" wrapText="1"/>
    </xf>
    <xf numFmtId="0" fontId="13" fillId="5" borderId="0" xfId="0" applyFont="1" applyFill="1"/>
    <xf numFmtId="0" fontId="13" fillId="4" borderId="14" xfId="0" applyFont="1" applyFill="1" applyBorder="1"/>
    <xf numFmtId="0" fontId="13" fillId="4" borderId="15" xfId="0" applyFont="1" applyFill="1" applyBorder="1"/>
    <xf numFmtId="0" fontId="18" fillId="0" borderId="0" xfId="0" applyFont="1"/>
    <xf numFmtId="0" fontId="13" fillId="2" borderId="4" xfId="0" applyFont="1" applyFill="1" applyBorder="1" applyAlignment="1">
      <alignment horizontal="center"/>
    </xf>
    <xf numFmtId="0" fontId="13" fillId="0" borderId="0" xfId="0" applyFont="1" applyAlignment="1"/>
    <xf numFmtId="3" fontId="10" fillId="5" borderId="2" xfId="0" applyNumberFormat="1" applyFont="1" applyFill="1" applyBorder="1" applyAlignment="1">
      <alignment vertical="top"/>
    </xf>
    <xf numFmtId="3" fontId="18" fillId="5" borderId="3" xfId="0" applyNumberFormat="1" applyFont="1" applyFill="1" applyBorder="1" applyAlignment="1">
      <alignment vertical="top"/>
    </xf>
    <xf numFmtId="3" fontId="13" fillId="5" borderId="18" xfId="0" applyNumberFormat="1" applyFont="1" applyFill="1" applyBorder="1" applyAlignment="1">
      <alignment vertical="top"/>
    </xf>
    <xf numFmtId="0" fontId="25" fillId="2" borderId="0" xfId="0" applyFont="1" applyFill="1" applyBorder="1" applyAlignment="1">
      <alignment horizontal="center"/>
    </xf>
    <xf numFmtId="3" fontId="18" fillId="2" borderId="15" xfId="0" applyNumberFormat="1" applyFont="1" applyFill="1" applyBorder="1" applyAlignment="1">
      <alignment vertical="top"/>
    </xf>
    <xf numFmtId="3" fontId="18" fillId="2" borderId="16" xfId="0" applyNumberFormat="1" applyFont="1" applyFill="1" applyBorder="1" applyAlignment="1">
      <alignment vertical="top"/>
    </xf>
    <xf numFmtId="3" fontId="18" fillId="5" borderId="15" xfId="0" applyNumberFormat="1" applyFont="1" applyFill="1" applyBorder="1" applyAlignment="1">
      <alignment vertical="top"/>
    </xf>
    <xf numFmtId="3" fontId="18" fillId="5" borderId="16" xfId="0" applyNumberFormat="1" applyFont="1" applyFill="1" applyBorder="1" applyAlignment="1">
      <alignment vertical="top"/>
    </xf>
    <xf numFmtId="3" fontId="18" fillId="5" borderId="23" xfId="0" applyNumberFormat="1" applyFont="1" applyFill="1" applyBorder="1" applyAlignment="1">
      <alignment vertical="top"/>
    </xf>
    <xf numFmtId="3" fontId="18" fillId="5" borderId="24" xfId="0" applyNumberFormat="1" applyFont="1" applyFill="1" applyBorder="1" applyAlignment="1">
      <alignment vertical="top"/>
    </xf>
    <xf numFmtId="0" fontId="29" fillId="0" borderId="0" xfId="0" applyFont="1" applyBorder="1" applyAlignment="1">
      <alignment vertical="top"/>
    </xf>
    <xf numFmtId="0" fontId="29" fillId="0" borderId="0" xfId="0" applyFont="1" applyAlignment="1">
      <alignment vertical="top"/>
    </xf>
    <xf numFmtId="3" fontId="18" fillId="2" borderId="18" xfId="0" applyNumberFormat="1" applyFont="1" applyFill="1" applyBorder="1" applyAlignment="1">
      <alignment vertical="top"/>
    </xf>
    <xf numFmtId="3" fontId="18" fillId="2" borderId="14" xfId="0" applyNumberFormat="1" applyFont="1" applyFill="1" applyBorder="1" applyAlignment="1">
      <alignment vertical="top"/>
    </xf>
    <xf numFmtId="3" fontId="13" fillId="5" borderId="11" xfId="0" applyNumberFormat="1" applyFont="1" applyFill="1" applyBorder="1" applyAlignment="1">
      <alignment vertical="top"/>
    </xf>
    <xf numFmtId="3" fontId="10" fillId="5" borderId="5" xfId="0" applyNumberFormat="1" applyFont="1" applyFill="1" applyBorder="1" applyAlignment="1">
      <alignment vertical="top" wrapText="1"/>
    </xf>
    <xf numFmtId="3" fontId="10" fillId="5" borderId="1" xfId="0" applyNumberFormat="1" applyFont="1" applyFill="1" applyBorder="1" applyAlignment="1">
      <alignment vertical="top" wrapText="1"/>
    </xf>
    <xf numFmtId="3" fontId="18" fillId="5" borderId="14" xfId="0" applyNumberFormat="1" applyFont="1" applyFill="1" applyBorder="1" applyAlignment="1">
      <alignment vertical="top"/>
    </xf>
    <xf numFmtId="3" fontId="18" fillId="5" borderId="18" xfId="0" applyNumberFormat="1" applyFont="1" applyFill="1" applyBorder="1" applyAlignment="1">
      <alignment vertical="top"/>
    </xf>
    <xf numFmtId="3" fontId="29" fillId="5" borderId="5" xfId="0" applyNumberFormat="1" applyFont="1" applyFill="1" applyBorder="1" applyAlignment="1">
      <alignment vertical="top" wrapText="1"/>
    </xf>
    <xf numFmtId="0" fontId="0" fillId="5" borderId="0" xfId="0" applyFill="1"/>
    <xf numFmtId="3" fontId="29" fillId="5" borderId="1" xfId="0" applyNumberFormat="1" applyFont="1" applyFill="1" applyBorder="1" applyAlignment="1">
      <alignment vertical="top"/>
    </xf>
    <xf numFmtId="3" fontId="13" fillId="5" borderId="12" xfId="0" applyNumberFormat="1" applyFont="1" applyFill="1" applyBorder="1" applyAlignment="1">
      <alignment vertical="top"/>
    </xf>
    <xf numFmtId="3" fontId="13" fillId="5" borderId="13" xfId="0" applyNumberFormat="1" applyFont="1" applyFill="1" applyBorder="1" applyAlignment="1">
      <alignment vertical="top"/>
    </xf>
    <xf numFmtId="3" fontId="13" fillId="5" borderId="9" xfId="0" applyNumberFormat="1" applyFont="1" applyFill="1" applyBorder="1" applyAlignment="1">
      <alignment vertical="top"/>
    </xf>
    <xf numFmtId="3" fontId="13" fillId="5" borderId="11" xfId="0" applyNumberFormat="1" applyFont="1" applyFill="1" applyBorder="1" applyAlignment="1">
      <alignment vertical="top" wrapText="1"/>
    </xf>
    <xf numFmtId="3" fontId="13" fillId="5" borderId="12" xfId="0" applyNumberFormat="1" applyFont="1" applyFill="1" applyBorder="1" applyAlignment="1">
      <alignment vertical="top" wrapText="1"/>
    </xf>
    <xf numFmtId="3" fontId="13" fillId="5" borderId="18" xfId="0" applyNumberFormat="1" applyFont="1" applyFill="1" applyBorder="1" applyAlignment="1">
      <alignment vertical="top" wrapText="1"/>
    </xf>
    <xf numFmtId="0" fontId="13" fillId="5" borderId="0" xfId="0" applyFont="1" applyFill="1" applyBorder="1" applyAlignment="1">
      <alignment vertical="top"/>
    </xf>
    <xf numFmtId="0" fontId="13" fillId="5" borderId="2" xfId="0" applyFont="1" applyFill="1" applyBorder="1" applyAlignment="1">
      <alignment vertical="top"/>
    </xf>
    <xf numFmtId="3" fontId="13" fillId="5" borderId="1" xfId="0" applyNumberFormat="1" applyFont="1" applyFill="1" applyBorder="1" applyAlignment="1">
      <alignment vertical="top"/>
    </xf>
    <xf numFmtId="3" fontId="10" fillId="4" borderId="2" xfId="0" applyNumberFormat="1" applyFont="1" applyFill="1" applyBorder="1" applyAlignment="1">
      <alignment vertical="top" wrapText="1"/>
    </xf>
    <xf numFmtId="3" fontId="10" fillId="4" borderId="1" xfId="0" applyNumberFormat="1" applyFont="1" applyFill="1" applyBorder="1" applyAlignment="1">
      <alignment vertical="top" wrapText="1"/>
    </xf>
    <xf numFmtId="3" fontId="18" fillId="4" borderId="3" xfId="0" applyNumberFormat="1" applyFont="1" applyFill="1" applyBorder="1" applyAlignment="1">
      <alignment vertical="top"/>
    </xf>
    <xf numFmtId="3" fontId="13" fillId="4" borderId="18" xfId="0" applyNumberFormat="1" applyFont="1" applyFill="1" applyBorder="1" applyAlignment="1">
      <alignment vertical="top" wrapText="1"/>
    </xf>
    <xf numFmtId="3" fontId="18" fillId="4" borderId="16" xfId="0" applyNumberFormat="1" applyFont="1" applyFill="1" applyBorder="1" applyAlignment="1">
      <alignment vertical="top"/>
    </xf>
    <xf numFmtId="3" fontId="13" fillId="4" borderId="9" xfId="0" applyNumberFormat="1" applyFont="1" applyFill="1" applyBorder="1" applyAlignment="1">
      <alignment vertical="top" wrapText="1"/>
    </xf>
    <xf numFmtId="3" fontId="13" fillId="4" borderId="1" xfId="0" applyNumberFormat="1" applyFont="1" applyFill="1" applyBorder="1" applyAlignment="1">
      <alignment vertical="top" wrapText="1"/>
    </xf>
    <xf numFmtId="3" fontId="18" fillId="4" borderId="14" xfId="0" applyNumberFormat="1" applyFont="1" applyFill="1" applyBorder="1" applyAlignment="1">
      <alignment vertical="top"/>
    </xf>
    <xf numFmtId="3" fontId="18" fillId="4" borderId="18" xfId="0" applyNumberFormat="1" applyFont="1" applyFill="1" applyBorder="1" applyAlignment="1">
      <alignment vertical="top"/>
    </xf>
    <xf numFmtId="3" fontId="29" fillId="4" borderId="1" xfId="0" applyNumberFormat="1" applyFont="1" applyFill="1" applyBorder="1" applyAlignment="1">
      <alignment vertical="top" wrapText="1"/>
    </xf>
    <xf numFmtId="3" fontId="13" fillId="5" borderId="0" xfId="0" applyNumberFormat="1" applyFont="1" applyFill="1"/>
    <xf numFmtId="0" fontId="20" fillId="0" borderId="0" xfId="0" applyFont="1" applyAlignment="1">
      <alignment horizontal="left" vertical="top" wrapText="1"/>
    </xf>
    <xf numFmtId="3" fontId="13" fillId="3" borderId="28" xfId="0" applyNumberFormat="1" applyFont="1" applyFill="1" applyBorder="1" applyAlignment="1">
      <alignment vertical="top" wrapText="1"/>
    </xf>
    <xf numFmtId="3" fontId="13" fillId="3" borderId="28" xfId="0" applyNumberFormat="1" applyFont="1" applyFill="1" applyBorder="1" applyAlignment="1">
      <alignment vertical="top"/>
    </xf>
    <xf numFmtId="3" fontId="13" fillId="2" borderId="28" xfId="0" applyNumberFormat="1" applyFont="1" applyFill="1" applyBorder="1" applyAlignment="1">
      <alignment vertical="top"/>
    </xf>
    <xf numFmtId="3" fontId="13" fillId="5" borderId="28" xfId="0" applyNumberFormat="1" applyFont="1" applyFill="1" applyBorder="1" applyAlignment="1">
      <alignment vertical="top"/>
    </xf>
    <xf numFmtId="3" fontId="13" fillId="4" borderId="28" xfId="0" applyNumberFormat="1" applyFont="1" applyFill="1" applyBorder="1" applyAlignment="1">
      <alignment vertical="top" wrapText="1"/>
    </xf>
    <xf numFmtId="3" fontId="13" fillId="5" borderId="28" xfId="0" applyNumberFormat="1" applyFont="1" applyFill="1" applyBorder="1" applyAlignment="1">
      <alignment vertical="top" wrapText="1"/>
    </xf>
    <xf numFmtId="3" fontId="13" fillId="3" borderId="29" xfId="0" applyNumberFormat="1" applyFont="1" applyFill="1" applyBorder="1" applyAlignment="1">
      <alignment vertical="top" wrapText="1"/>
    </xf>
    <xf numFmtId="3" fontId="13" fillId="4" borderId="28" xfId="0" applyNumberFormat="1" applyFont="1" applyFill="1" applyBorder="1" applyAlignment="1">
      <alignment vertical="top"/>
    </xf>
    <xf numFmtId="3" fontId="13" fillId="3" borderId="25" xfId="0" applyNumberFormat="1" applyFont="1" applyFill="1" applyBorder="1" applyAlignment="1">
      <alignment vertical="top" wrapText="1"/>
    </xf>
    <xf numFmtId="3" fontId="13" fillId="2" borderId="25" xfId="0" applyNumberFormat="1" applyFont="1" applyFill="1" applyBorder="1" applyAlignment="1">
      <alignment vertical="top"/>
    </xf>
    <xf numFmtId="3" fontId="13" fillId="4" borderId="25" xfId="0" applyNumberFormat="1" applyFont="1" applyFill="1" applyBorder="1" applyAlignment="1">
      <alignment vertical="top" wrapText="1"/>
    </xf>
    <xf numFmtId="3" fontId="13" fillId="4" borderId="25" xfId="0" applyNumberFormat="1" applyFont="1" applyFill="1" applyBorder="1" applyAlignment="1">
      <alignment vertical="top"/>
    </xf>
    <xf numFmtId="3" fontId="13" fillId="3" borderId="20" xfId="0" applyNumberFormat="1" applyFont="1" applyFill="1" applyBorder="1" applyAlignment="1">
      <alignment vertical="top" wrapText="1"/>
    </xf>
    <xf numFmtId="0" fontId="25" fillId="2" borderId="26" xfId="0" applyFont="1" applyFill="1" applyBorder="1" applyAlignment="1">
      <alignment horizontal="center"/>
    </xf>
    <xf numFmtId="3" fontId="13" fillId="3" borderId="31" xfId="0" applyNumberFormat="1" applyFont="1" applyFill="1" applyBorder="1" applyAlignment="1">
      <alignment vertical="top"/>
    </xf>
    <xf numFmtId="3" fontId="13" fillId="2" borderId="31" xfId="0" applyNumberFormat="1" applyFont="1" applyFill="1" applyBorder="1" applyAlignment="1">
      <alignment vertical="top"/>
    </xf>
    <xf numFmtId="3" fontId="13" fillId="5" borderId="31" xfId="0" applyNumberFormat="1" applyFont="1" applyFill="1" applyBorder="1" applyAlignment="1">
      <alignment vertical="top"/>
    </xf>
    <xf numFmtId="3" fontId="13" fillId="4" borderId="31" xfId="0" applyNumberFormat="1" applyFont="1" applyFill="1" applyBorder="1" applyAlignment="1">
      <alignment vertical="top" wrapText="1"/>
    </xf>
    <xf numFmtId="3" fontId="13" fillId="5" borderId="31" xfId="0" applyNumberFormat="1" applyFont="1" applyFill="1" applyBorder="1" applyAlignment="1">
      <alignment vertical="top" wrapText="1"/>
    </xf>
    <xf numFmtId="3" fontId="13" fillId="4" borderId="31" xfId="0" applyNumberFormat="1" applyFont="1" applyFill="1" applyBorder="1" applyAlignment="1">
      <alignment vertical="top"/>
    </xf>
    <xf numFmtId="3" fontId="13" fillId="3" borderId="3" xfId="0" applyNumberFormat="1" applyFont="1" applyFill="1" applyBorder="1" applyAlignment="1">
      <alignment vertical="top" wrapText="1"/>
    </xf>
    <xf numFmtId="3" fontId="13" fillId="4" borderId="3" xfId="0" applyNumberFormat="1" applyFont="1" applyFill="1" applyBorder="1" applyAlignment="1">
      <alignment vertical="top" wrapText="1"/>
    </xf>
    <xf numFmtId="3" fontId="13" fillId="3" borderId="3" xfId="0" applyNumberFormat="1" applyFont="1" applyFill="1" applyBorder="1" applyAlignment="1">
      <alignment vertical="top"/>
    </xf>
    <xf numFmtId="3" fontId="13" fillId="4" borderId="3" xfId="0" applyNumberFormat="1" applyFont="1" applyFill="1" applyBorder="1" applyAlignment="1">
      <alignment vertical="top"/>
    </xf>
    <xf numFmtId="3" fontId="13" fillId="5" borderId="3" xfId="0" applyNumberFormat="1" applyFont="1" applyFill="1" applyBorder="1" applyAlignment="1">
      <alignment vertical="top"/>
    </xf>
    <xf numFmtId="3" fontId="13" fillId="3" borderId="34" xfId="0" applyNumberFormat="1" applyFont="1" applyFill="1" applyBorder="1" applyAlignment="1">
      <alignment vertical="top" wrapText="1"/>
    </xf>
    <xf numFmtId="3" fontId="13" fillId="3" borderId="32" xfId="0" applyNumberFormat="1" applyFont="1" applyFill="1" applyBorder="1" applyAlignment="1">
      <alignment vertical="top" wrapText="1"/>
    </xf>
    <xf numFmtId="3" fontId="13" fillId="3" borderId="27" xfId="0" applyNumberFormat="1" applyFont="1" applyFill="1" applyBorder="1" applyAlignment="1">
      <alignment vertical="top" wrapText="1"/>
    </xf>
    <xf numFmtId="3" fontId="18" fillId="5" borderId="19" xfId="0" applyNumberFormat="1" applyFont="1" applyFill="1" applyBorder="1" applyAlignment="1">
      <alignment vertical="top"/>
    </xf>
    <xf numFmtId="3" fontId="13" fillId="5" borderId="27" xfId="0" applyNumberFormat="1" applyFont="1" applyFill="1" applyBorder="1" applyAlignment="1">
      <alignment vertical="top" wrapText="1"/>
    </xf>
    <xf numFmtId="0" fontId="25" fillId="2" borderId="0" xfId="0" applyFont="1" applyFill="1" applyBorder="1" applyAlignment="1">
      <alignment horizontal="center" wrapText="1"/>
    </xf>
    <xf numFmtId="0" fontId="25" fillId="2" borderId="4" xfId="0" applyFont="1" applyFill="1" applyBorder="1" applyAlignment="1">
      <alignment horizontal="center" wrapText="1"/>
    </xf>
    <xf numFmtId="0" fontId="13" fillId="4" borderId="18" xfId="0" applyFont="1" applyFill="1" applyBorder="1"/>
    <xf numFmtId="0" fontId="25" fillId="4" borderId="39" xfId="0" applyFont="1" applyFill="1" applyBorder="1" applyAlignment="1">
      <alignment horizontal="center"/>
    </xf>
    <xf numFmtId="0" fontId="25" fillId="2" borderId="40" xfId="0" applyFont="1" applyFill="1" applyBorder="1" applyAlignment="1">
      <alignment horizontal="center" wrapText="1"/>
    </xf>
    <xf numFmtId="3" fontId="10" fillId="5" borderId="39" xfId="0" applyNumberFormat="1" applyFont="1" applyFill="1" applyBorder="1" applyAlignment="1">
      <alignment vertical="top" wrapText="1"/>
    </xf>
    <xf numFmtId="3" fontId="13" fillId="5" borderId="41" xfId="0" applyNumberFormat="1" applyFont="1" applyFill="1" applyBorder="1" applyAlignment="1">
      <alignment vertical="top" wrapText="1"/>
    </xf>
    <xf numFmtId="3" fontId="10" fillId="4" borderId="42" xfId="0" applyNumberFormat="1" applyFont="1" applyFill="1" applyBorder="1" applyAlignment="1">
      <alignment vertical="top"/>
    </xf>
    <xf numFmtId="3" fontId="13" fillId="4" borderId="41" xfId="0" applyNumberFormat="1" applyFont="1" applyFill="1" applyBorder="1" applyAlignment="1">
      <alignment vertical="top"/>
    </xf>
    <xf numFmtId="3" fontId="10" fillId="5" borderId="42" xfId="0" applyNumberFormat="1" applyFont="1" applyFill="1" applyBorder="1" applyAlignment="1">
      <alignment vertical="top"/>
    </xf>
    <xf numFmtId="3" fontId="13" fillId="5" borderId="41" xfId="0" applyNumberFormat="1" applyFont="1" applyFill="1" applyBorder="1" applyAlignment="1">
      <alignment vertical="top"/>
    </xf>
    <xf numFmtId="0" fontId="29" fillId="4" borderId="42" xfId="0" applyFont="1" applyFill="1" applyBorder="1"/>
    <xf numFmtId="0" fontId="13" fillId="4" borderId="41" xfId="0" applyFont="1" applyFill="1" applyBorder="1"/>
    <xf numFmtId="3" fontId="10" fillId="5" borderId="42" xfId="0" applyNumberFormat="1" applyFont="1" applyFill="1" applyBorder="1" applyAlignment="1">
      <alignment vertical="top" wrapText="1"/>
    </xf>
    <xf numFmtId="3" fontId="10" fillId="4" borderId="42" xfId="0" applyNumberFormat="1" applyFont="1" applyFill="1" applyBorder="1" applyAlignment="1">
      <alignment vertical="top" wrapText="1"/>
    </xf>
    <xf numFmtId="3" fontId="13" fillId="4" borderId="41" xfId="0" applyNumberFormat="1" applyFont="1" applyFill="1" applyBorder="1" applyAlignment="1">
      <alignment vertical="top" wrapText="1"/>
    </xf>
    <xf numFmtId="0" fontId="13" fillId="5" borderId="50" xfId="0" applyFont="1" applyFill="1" applyBorder="1"/>
    <xf numFmtId="0" fontId="13" fillId="4" borderId="50" xfId="0" applyFont="1" applyFill="1" applyBorder="1"/>
    <xf numFmtId="0" fontId="13" fillId="0" borderId="37" xfId="0" applyFont="1" applyBorder="1"/>
    <xf numFmtId="0" fontId="13" fillId="2" borderId="39" xfId="0" applyFont="1" applyFill="1" applyBorder="1" applyAlignment="1">
      <alignment horizontal="center"/>
    </xf>
    <xf numFmtId="9" fontId="10" fillId="4" borderId="60" xfId="1" applyFont="1" applyFill="1" applyBorder="1" applyAlignment="1">
      <alignment vertical="top"/>
    </xf>
    <xf numFmtId="3" fontId="10" fillId="3" borderId="42" xfId="0" applyNumberFormat="1" applyFont="1" applyFill="1" applyBorder="1" applyAlignment="1">
      <alignment vertical="top"/>
    </xf>
    <xf numFmtId="3" fontId="29" fillId="2" borderId="42" xfId="0" applyNumberFormat="1" applyFont="1" applyFill="1" applyBorder="1" applyAlignment="1">
      <alignment vertical="top" wrapText="1"/>
    </xf>
    <xf numFmtId="3" fontId="10" fillId="2" borderId="42" xfId="0" applyNumberFormat="1" applyFont="1" applyFill="1" applyBorder="1" applyAlignment="1">
      <alignment vertical="top"/>
    </xf>
    <xf numFmtId="3" fontId="10" fillId="3" borderId="42" xfId="0" applyNumberFormat="1" applyFont="1" applyFill="1" applyBorder="1" applyAlignment="1">
      <alignment vertical="top" wrapText="1"/>
    </xf>
    <xf numFmtId="0" fontId="10" fillId="2" borderId="37" xfId="0" applyFont="1" applyFill="1" applyBorder="1" applyAlignment="1">
      <alignment horizontal="center" vertical="center" wrapText="1"/>
    </xf>
    <xf numFmtId="3" fontId="10" fillId="5" borderId="65" xfId="0" applyNumberFormat="1" applyFont="1" applyFill="1" applyBorder="1" applyAlignment="1">
      <alignment vertical="top"/>
    </xf>
    <xf numFmtId="3" fontId="13" fillId="5" borderId="50" xfId="0" applyNumberFormat="1" applyFont="1" applyFill="1" applyBorder="1" applyAlignment="1">
      <alignment vertical="top"/>
    </xf>
    <xf numFmtId="3" fontId="10" fillId="2" borderId="65" xfId="0" applyNumberFormat="1" applyFont="1" applyFill="1" applyBorder="1" applyAlignment="1">
      <alignment vertical="top"/>
    </xf>
    <xf numFmtId="3" fontId="13" fillId="2" borderId="50" xfId="0" applyNumberFormat="1" applyFont="1" applyFill="1" applyBorder="1" applyAlignment="1">
      <alignment vertical="top"/>
    </xf>
    <xf numFmtId="0" fontId="25" fillId="2" borderId="39" xfId="0" applyFont="1" applyFill="1" applyBorder="1" applyAlignment="1">
      <alignment horizontal="center"/>
    </xf>
    <xf numFmtId="3" fontId="13" fillId="2" borderId="41" xfId="0" applyNumberFormat="1" applyFont="1" applyFill="1" applyBorder="1" applyAlignment="1">
      <alignment vertical="top"/>
    </xf>
    <xf numFmtId="3" fontId="10" fillId="4" borderId="65" xfId="0" applyNumberFormat="1" applyFont="1" applyFill="1" applyBorder="1" applyAlignment="1">
      <alignment vertical="top"/>
    </xf>
    <xf numFmtId="3" fontId="13" fillId="4" borderId="50" xfId="0" applyNumberFormat="1" applyFont="1" applyFill="1" applyBorder="1" applyAlignment="1">
      <alignment vertical="top"/>
    </xf>
    <xf numFmtId="3" fontId="29" fillId="5" borderId="39" xfId="0" applyNumberFormat="1" applyFont="1" applyFill="1" applyBorder="1" applyAlignment="1">
      <alignment vertical="top" wrapText="1"/>
    </xf>
    <xf numFmtId="3" fontId="29" fillId="2" borderId="42" xfId="0" applyNumberFormat="1" applyFont="1" applyFill="1" applyBorder="1" applyAlignment="1">
      <alignment vertical="top"/>
    </xf>
    <xf numFmtId="3" fontId="29" fillId="5" borderId="42" xfId="0" applyNumberFormat="1" applyFont="1" applyFill="1" applyBorder="1" applyAlignment="1">
      <alignment vertical="top"/>
    </xf>
    <xf numFmtId="3" fontId="29" fillId="4" borderId="42" xfId="0" applyNumberFormat="1" applyFont="1" applyFill="1" applyBorder="1" applyAlignment="1">
      <alignment vertical="top" wrapText="1"/>
    </xf>
    <xf numFmtId="3" fontId="29" fillId="4" borderId="42" xfId="0" applyNumberFormat="1" applyFont="1" applyFill="1" applyBorder="1" applyAlignment="1">
      <alignment vertical="top"/>
    </xf>
    <xf numFmtId="3" fontId="13" fillId="5" borderId="68" xfId="0" applyNumberFormat="1" applyFont="1" applyFill="1" applyBorder="1" applyAlignment="1">
      <alignment vertical="top"/>
    </xf>
    <xf numFmtId="3" fontId="13" fillId="5" borderId="42" xfId="0" applyNumberFormat="1" applyFont="1" applyFill="1" applyBorder="1" applyAlignment="1">
      <alignment vertical="top"/>
    </xf>
    <xf numFmtId="3" fontId="18" fillId="5" borderId="9" xfId="0" applyNumberFormat="1" applyFont="1" applyFill="1" applyBorder="1" applyAlignment="1">
      <alignment vertical="top"/>
    </xf>
    <xf numFmtId="0" fontId="25" fillId="2" borderId="72" xfId="0" applyFont="1" applyFill="1" applyBorder="1"/>
    <xf numFmtId="0" fontId="13" fillId="2" borderId="61" xfId="0" applyFont="1" applyFill="1" applyBorder="1"/>
    <xf numFmtId="3" fontId="10" fillId="0" borderId="2" xfId="0" applyNumberFormat="1" applyFont="1" applyFill="1" applyBorder="1" applyAlignment="1">
      <alignment vertical="top"/>
    </xf>
    <xf numFmtId="3" fontId="10" fillId="0" borderId="1" xfId="0" applyNumberFormat="1" applyFont="1" applyFill="1" applyBorder="1" applyAlignment="1">
      <alignment vertical="top"/>
    </xf>
    <xf numFmtId="0" fontId="25" fillId="2" borderId="6" xfId="0" applyFont="1" applyFill="1" applyBorder="1"/>
    <xf numFmtId="0" fontId="13" fillId="3" borderId="50" xfId="0" applyFont="1" applyFill="1" applyBorder="1"/>
    <xf numFmtId="0" fontId="13" fillId="2" borderId="50" xfId="0" applyFont="1" applyFill="1" applyBorder="1"/>
    <xf numFmtId="3" fontId="13" fillId="3" borderId="68" xfId="0" applyNumberFormat="1" applyFont="1" applyFill="1" applyBorder="1" applyAlignment="1">
      <alignment vertical="top" wrapText="1"/>
    </xf>
    <xf numFmtId="3" fontId="13" fillId="2" borderId="68" xfId="0" applyNumberFormat="1" applyFont="1" applyFill="1" applyBorder="1" applyAlignment="1">
      <alignment vertical="top" wrapText="1"/>
    </xf>
    <xf numFmtId="3" fontId="13" fillId="3" borderId="68" xfId="0" applyNumberFormat="1" applyFont="1" applyFill="1" applyBorder="1" applyAlignment="1">
      <alignment vertical="top"/>
    </xf>
    <xf numFmtId="3" fontId="13" fillId="2" borderId="68" xfId="0" applyNumberFormat="1" applyFont="1" applyFill="1" applyBorder="1" applyAlignment="1">
      <alignment vertical="top"/>
    </xf>
    <xf numFmtId="3" fontId="13" fillId="4" borderId="68" xfId="0" applyNumberFormat="1" applyFont="1" applyFill="1" applyBorder="1" applyAlignment="1">
      <alignment vertical="top" wrapText="1"/>
    </xf>
    <xf numFmtId="3" fontId="13" fillId="5" borderId="68" xfId="0" applyNumberFormat="1" applyFont="1" applyFill="1" applyBorder="1" applyAlignment="1">
      <alignment vertical="top" wrapText="1"/>
    </xf>
    <xf numFmtId="9" fontId="10" fillId="5" borderId="60" xfId="1" applyFont="1" applyFill="1" applyBorder="1" applyAlignment="1">
      <alignment vertical="top"/>
    </xf>
    <xf numFmtId="3" fontId="13" fillId="3" borderId="31" xfId="0" applyNumberFormat="1" applyFont="1" applyFill="1" applyBorder="1" applyAlignment="1">
      <alignment vertical="top" wrapText="1"/>
    </xf>
    <xf numFmtId="3" fontId="10" fillId="3" borderId="73" xfId="0" applyNumberFormat="1" applyFont="1" applyFill="1" applyBorder="1" applyAlignment="1">
      <alignment vertical="top" wrapText="1"/>
    </xf>
    <xf numFmtId="3" fontId="13" fillId="3" borderId="41" xfId="0" applyNumberFormat="1" applyFont="1" applyFill="1" applyBorder="1" applyAlignment="1">
      <alignment vertical="top" wrapText="1"/>
    </xf>
    <xf numFmtId="3" fontId="10" fillId="3" borderId="65" xfId="0" applyNumberFormat="1" applyFont="1" applyFill="1" applyBorder="1" applyAlignment="1">
      <alignment vertical="top"/>
    </xf>
    <xf numFmtId="3" fontId="13" fillId="3" borderId="41" xfId="0" applyNumberFormat="1" applyFont="1" applyFill="1" applyBorder="1" applyAlignment="1">
      <alignment vertical="top"/>
    </xf>
    <xf numFmtId="3" fontId="10" fillId="4" borderId="65" xfId="0" applyNumberFormat="1" applyFont="1" applyFill="1" applyBorder="1" applyAlignment="1">
      <alignment vertical="top" wrapText="1"/>
    </xf>
    <xf numFmtId="3" fontId="10" fillId="4" borderId="73" xfId="0" applyNumberFormat="1" applyFont="1" applyFill="1" applyBorder="1" applyAlignment="1">
      <alignment vertical="top" wrapText="1"/>
    </xf>
    <xf numFmtId="3" fontId="13" fillId="4" borderId="68" xfId="0" applyNumberFormat="1" applyFont="1" applyFill="1" applyBorder="1" applyAlignment="1">
      <alignment vertical="top"/>
    </xf>
    <xf numFmtId="0" fontId="25" fillId="2" borderId="80" xfId="0" applyFont="1" applyFill="1" applyBorder="1" applyAlignment="1">
      <alignment horizontal="center"/>
    </xf>
    <xf numFmtId="0" fontId="25" fillId="2" borderId="49" xfId="0" applyFont="1" applyFill="1" applyBorder="1" applyAlignment="1">
      <alignment horizontal="center" wrapText="1"/>
    </xf>
    <xf numFmtId="3" fontId="13" fillId="3" borderId="50" xfId="0" applyNumberFormat="1" applyFont="1" applyFill="1" applyBorder="1" applyAlignment="1">
      <alignment vertical="top" wrapText="1"/>
    </xf>
    <xf numFmtId="3" fontId="13" fillId="4" borderId="50" xfId="0" applyNumberFormat="1" applyFont="1" applyFill="1" applyBorder="1" applyAlignment="1">
      <alignment vertical="top" wrapText="1"/>
    </xf>
    <xf numFmtId="3" fontId="13" fillId="3" borderId="50" xfId="0" applyNumberFormat="1" applyFont="1" applyFill="1" applyBorder="1" applyAlignment="1">
      <alignment vertical="top"/>
    </xf>
    <xf numFmtId="3" fontId="10" fillId="3" borderId="1" xfId="0" applyNumberFormat="1" applyFont="1" applyFill="1" applyBorder="1" applyAlignment="1">
      <alignment horizontal="right" vertical="top" wrapText="1"/>
    </xf>
    <xf numFmtId="3" fontId="10" fillId="4" borderId="1" xfId="0" applyNumberFormat="1" applyFont="1" applyFill="1" applyBorder="1" applyAlignment="1">
      <alignment horizontal="right" vertical="top" wrapText="1"/>
    </xf>
    <xf numFmtId="3" fontId="10" fillId="3" borderId="1" xfId="0" applyNumberFormat="1" applyFont="1" applyFill="1" applyBorder="1" applyAlignment="1">
      <alignment horizontal="right" vertical="top"/>
    </xf>
    <xf numFmtId="3" fontId="10" fillId="4" borderId="1" xfId="0" applyNumberFormat="1" applyFont="1" applyFill="1" applyBorder="1" applyAlignment="1">
      <alignment horizontal="right" vertical="top"/>
    </xf>
    <xf numFmtId="3" fontId="10" fillId="5" borderId="1" xfId="0" applyNumberFormat="1" applyFont="1" applyFill="1" applyBorder="1" applyAlignment="1">
      <alignment horizontal="right" vertical="top"/>
    </xf>
    <xf numFmtId="3" fontId="18" fillId="5" borderId="50" xfId="0" applyNumberFormat="1" applyFont="1" applyFill="1" applyBorder="1" applyAlignment="1">
      <alignment vertical="top"/>
    </xf>
    <xf numFmtId="3" fontId="18" fillId="4" borderId="50" xfId="0" applyNumberFormat="1" applyFont="1" applyFill="1" applyBorder="1" applyAlignment="1">
      <alignment vertical="top"/>
    </xf>
    <xf numFmtId="3" fontId="18" fillId="4" borderId="9" xfId="0" applyNumberFormat="1" applyFont="1" applyFill="1" applyBorder="1" applyAlignment="1">
      <alignment vertical="top"/>
    </xf>
    <xf numFmtId="3" fontId="10" fillId="5" borderId="86" xfId="0" applyNumberFormat="1" applyFont="1" applyFill="1" applyBorder="1" applyAlignment="1">
      <alignment vertical="top"/>
    </xf>
    <xf numFmtId="3" fontId="10" fillId="2" borderId="87" xfId="0" applyNumberFormat="1" applyFont="1" applyFill="1" applyBorder="1" applyAlignment="1">
      <alignment vertical="top"/>
    </xf>
    <xf numFmtId="3" fontId="10" fillId="5" borderId="87" xfId="0" applyNumberFormat="1" applyFont="1" applyFill="1" applyBorder="1" applyAlignment="1">
      <alignment vertical="top"/>
    </xf>
    <xf numFmtId="3" fontId="18" fillId="5" borderId="35" xfId="0" applyNumberFormat="1" applyFont="1" applyFill="1" applyBorder="1" applyAlignment="1">
      <alignment vertical="top"/>
    </xf>
    <xf numFmtId="3" fontId="13" fillId="3" borderId="60" xfId="0" applyNumberFormat="1" applyFont="1" applyFill="1" applyBorder="1" applyAlignment="1">
      <alignment vertical="top" wrapText="1"/>
    </xf>
    <xf numFmtId="3" fontId="13" fillId="3" borderId="60" xfId="0" applyNumberFormat="1" applyFont="1" applyFill="1" applyBorder="1" applyAlignment="1">
      <alignment vertical="top"/>
    </xf>
    <xf numFmtId="3" fontId="13" fillId="2" borderId="60" xfId="0" applyNumberFormat="1" applyFont="1" applyFill="1" applyBorder="1" applyAlignment="1">
      <alignment vertical="top"/>
    </xf>
    <xf numFmtId="3" fontId="13" fillId="5" borderId="60" xfId="0" applyNumberFormat="1" applyFont="1" applyFill="1" applyBorder="1" applyAlignment="1">
      <alignment vertical="top"/>
    </xf>
    <xf numFmtId="3" fontId="13" fillId="4" borderId="60" xfId="0" applyNumberFormat="1" applyFont="1" applyFill="1" applyBorder="1" applyAlignment="1">
      <alignment vertical="top" wrapText="1"/>
    </xf>
    <xf numFmtId="3" fontId="13" fillId="4" borderId="60" xfId="0" applyNumberFormat="1" applyFont="1" applyFill="1" applyBorder="1" applyAlignment="1">
      <alignment vertical="top"/>
    </xf>
    <xf numFmtId="3" fontId="18" fillId="0" borderId="0" xfId="0" applyNumberFormat="1" applyFont="1" applyFill="1" applyBorder="1" applyAlignment="1">
      <alignment vertical="top"/>
    </xf>
    <xf numFmtId="0" fontId="26" fillId="0" borderId="0" xfId="0" applyFont="1" applyFill="1"/>
    <xf numFmtId="3" fontId="10" fillId="7" borderId="65" xfId="0" applyNumberFormat="1" applyFont="1" applyFill="1" applyBorder="1" applyAlignment="1">
      <alignment vertical="top"/>
    </xf>
    <xf numFmtId="3" fontId="18" fillId="7" borderId="14" xfId="0" applyNumberFormat="1" applyFont="1" applyFill="1" applyBorder="1" applyAlignment="1">
      <alignment vertical="top"/>
    </xf>
    <xf numFmtId="3" fontId="18" fillId="7" borderId="18" xfId="0" applyNumberFormat="1" applyFont="1" applyFill="1" applyBorder="1" applyAlignment="1">
      <alignment vertical="top"/>
    </xf>
    <xf numFmtId="3" fontId="18" fillId="7" borderId="16" xfId="0" applyNumberFormat="1" applyFont="1" applyFill="1" applyBorder="1" applyAlignment="1">
      <alignment vertical="top"/>
    </xf>
    <xf numFmtId="0" fontId="13" fillId="7" borderId="50" xfId="0" applyFont="1" applyFill="1" applyBorder="1"/>
    <xf numFmtId="3" fontId="13" fillId="7" borderId="11" xfId="0" applyNumberFormat="1" applyFont="1" applyFill="1" applyBorder="1" applyAlignment="1">
      <alignment vertical="top" wrapText="1"/>
    </xf>
    <xf numFmtId="3" fontId="13" fillId="7" borderId="28" xfId="0" applyNumberFormat="1" applyFont="1" applyFill="1" applyBorder="1" applyAlignment="1">
      <alignment vertical="top" wrapText="1"/>
    </xf>
    <xf numFmtId="3" fontId="13" fillId="7" borderId="12" xfId="0" applyNumberFormat="1" applyFont="1" applyFill="1" applyBorder="1" applyAlignment="1">
      <alignment vertical="top" wrapText="1"/>
    </xf>
    <xf numFmtId="3" fontId="13" fillId="7" borderId="68" xfId="0" applyNumberFormat="1" applyFont="1" applyFill="1" applyBorder="1" applyAlignment="1">
      <alignment vertical="top" wrapText="1"/>
    </xf>
    <xf numFmtId="3" fontId="13" fillId="7" borderId="31" xfId="0" applyNumberFormat="1" applyFont="1" applyFill="1" applyBorder="1" applyAlignment="1">
      <alignment vertical="top" wrapText="1"/>
    </xf>
    <xf numFmtId="3" fontId="10" fillId="7" borderId="73" xfId="0" applyNumberFormat="1" applyFont="1" applyFill="1" applyBorder="1" applyAlignment="1">
      <alignment vertical="top" wrapText="1"/>
    </xf>
    <xf numFmtId="3" fontId="13" fillId="7" borderId="13" xfId="0" applyNumberFormat="1" applyFont="1" applyFill="1" applyBorder="1" applyAlignment="1">
      <alignment vertical="top" wrapText="1"/>
    </xf>
    <xf numFmtId="9" fontId="10" fillId="7" borderId="60" xfId="1" applyFont="1" applyFill="1" applyBorder="1" applyAlignment="1">
      <alignment vertical="top"/>
    </xf>
    <xf numFmtId="3" fontId="10" fillId="7" borderId="4" xfId="0" applyNumberFormat="1" applyFont="1" applyFill="1" applyBorder="1" applyAlignment="1">
      <alignment vertical="top" wrapText="1"/>
    </xf>
    <xf numFmtId="3" fontId="10" fillId="7" borderId="5" xfId="0" applyNumberFormat="1" applyFont="1" applyFill="1" applyBorder="1" applyAlignment="1">
      <alignment vertical="top" wrapText="1"/>
    </xf>
    <xf numFmtId="3" fontId="13" fillId="7" borderId="19" xfId="0" applyNumberFormat="1" applyFont="1" applyFill="1" applyBorder="1" applyAlignment="1">
      <alignment vertical="top" wrapText="1"/>
    </xf>
    <xf numFmtId="3" fontId="13" fillId="7" borderId="30" xfId="0" applyNumberFormat="1" applyFont="1" applyFill="1" applyBorder="1" applyAlignment="1">
      <alignment vertical="top" wrapText="1"/>
    </xf>
    <xf numFmtId="3" fontId="13" fillId="7" borderId="20" xfId="0" applyNumberFormat="1" applyFont="1" applyFill="1" applyBorder="1" applyAlignment="1">
      <alignment vertical="top" wrapText="1"/>
    </xf>
    <xf numFmtId="3" fontId="13" fillId="7" borderId="66" xfId="0" applyNumberFormat="1" applyFont="1" applyFill="1" applyBorder="1" applyAlignment="1">
      <alignment vertical="top" wrapText="1"/>
    </xf>
    <xf numFmtId="3" fontId="10" fillId="7" borderId="42" xfId="0" applyNumberFormat="1" applyFont="1" applyFill="1" applyBorder="1" applyAlignment="1">
      <alignment vertical="top"/>
    </xf>
    <xf numFmtId="3" fontId="18" fillId="7" borderId="3" xfId="0" applyNumberFormat="1" applyFont="1" applyFill="1" applyBorder="1" applyAlignment="1">
      <alignment vertical="top"/>
    </xf>
    <xf numFmtId="3" fontId="18" fillId="7" borderId="50" xfId="0" applyNumberFormat="1" applyFont="1" applyFill="1" applyBorder="1" applyAlignment="1">
      <alignment vertical="top"/>
    </xf>
    <xf numFmtId="3" fontId="10" fillId="7" borderId="1" xfId="0" applyNumberFormat="1" applyFont="1" applyFill="1" applyBorder="1" applyAlignment="1">
      <alignment horizontal="right" vertical="top" wrapText="1"/>
    </xf>
    <xf numFmtId="3" fontId="13" fillId="7" borderId="3" xfId="0" applyNumberFormat="1" applyFont="1" applyFill="1" applyBorder="1" applyAlignment="1">
      <alignment vertical="top" wrapText="1"/>
    </xf>
    <xf numFmtId="3" fontId="13" fillId="7" borderId="50" xfId="0" applyNumberFormat="1" applyFont="1" applyFill="1" applyBorder="1" applyAlignment="1">
      <alignment vertical="top" wrapText="1"/>
    </xf>
    <xf numFmtId="3" fontId="10" fillId="7" borderId="1" xfId="0" applyNumberFormat="1" applyFont="1" applyFill="1" applyBorder="1" applyAlignment="1">
      <alignment vertical="top" wrapText="1"/>
    </xf>
    <xf numFmtId="3" fontId="10" fillId="7" borderId="1" xfId="0" applyNumberFormat="1" applyFont="1" applyFill="1" applyBorder="1" applyAlignment="1">
      <alignment vertical="top"/>
    </xf>
    <xf numFmtId="3" fontId="18" fillId="7" borderId="9" xfId="0" applyNumberFormat="1" applyFont="1" applyFill="1" applyBorder="1" applyAlignment="1">
      <alignment vertical="top"/>
    </xf>
    <xf numFmtId="3" fontId="13" fillId="7" borderId="27" xfId="0" applyNumberFormat="1" applyFont="1" applyFill="1" applyBorder="1" applyAlignment="1">
      <alignment vertical="top" wrapText="1"/>
    </xf>
    <xf numFmtId="3" fontId="10" fillId="7" borderId="87" xfId="0" applyNumberFormat="1" applyFont="1" applyFill="1" applyBorder="1" applyAlignment="1">
      <alignment vertical="top"/>
    </xf>
    <xf numFmtId="3" fontId="18" fillId="7" borderId="15" xfId="0" applyNumberFormat="1" applyFont="1" applyFill="1" applyBorder="1" applyAlignment="1">
      <alignment vertical="top"/>
    </xf>
    <xf numFmtId="3" fontId="10" fillId="7" borderId="65" xfId="0" applyNumberFormat="1" applyFont="1" applyFill="1" applyBorder="1" applyAlignment="1">
      <alignment vertical="top" wrapText="1"/>
    </xf>
    <xf numFmtId="3" fontId="10" fillId="7" borderId="2" xfId="0" applyNumberFormat="1" applyFont="1" applyFill="1" applyBorder="1" applyAlignment="1">
      <alignment vertical="top" wrapText="1"/>
    </xf>
    <xf numFmtId="3" fontId="13" fillId="7" borderId="9" xfId="0" applyNumberFormat="1" applyFont="1" applyFill="1" applyBorder="1" applyAlignment="1">
      <alignment vertical="top" wrapText="1"/>
    </xf>
    <xf numFmtId="3" fontId="13" fillId="7" borderId="1" xfId="0" applyNumberFormat="1" applyFont="1" applyFill="1" applyBorder="1" applyAlignment="1">
      <alignment vertical="top" wrapText="1"/>
    </xf>
    <xf numFmtId="3" fontId="13" fillId="7" borderId="60" xfId="0" applyNumberFormat="1" applyFont="1" applyFill="1" applyBorder="1" applyAlignment="1">
      <alignment vertical="top" wrapText="1"/>
    </xf>
    <xf numFmtId="3" fontId="10" fillId="7" borderId="42" xfId="0" applyNumberFormat="1" applyFont="1" applyFill="1" applyBorder="1" applyAlignment="1">
      <alignment vertical="top" wrapText="1"/>
    </xf>
    <xf numFmtId="3" fontId="13" fillId="7" borderId="21" xfId="0" applyNumberFormat="1" applyFont="1" applyFill="1" applyBorder="1" applyAlignment="1">
      <alignment vertical="top" wrapText="1"/>
    </xf>
    <xf numFmtId="3" fontId="10" fillId="7" borderId="39" xfId="0" applyNumberFormat="1" applyFont="1" applyFill="1" applyBorder="1" applyAlignment="1">
      <alignment vertical="top" wrapText="1"/>
    </xf>
    <xf numFmtId="3" fontId="29" fillId="7" borderId="5" xfId="0" applyNumberFormat="1" applyFont="1" applyFill="1" applyBorder="1" applyAlignment="1">
      <alignment vertical="top" wrapText="1"/>
    </xf>
    <xf numFmtId="0" fontId="29" fillId="7" borderId="42" xfId="0" applyFont="1" applyFill="1" applyBorder="1"/>
    <xf numFmtId="0" fontId="13" fillId="7" borderId="22" xfId="0" applyFont="1" applyFill="1" applyBorder="1"/>
    <xf numFmtId="0" fontId="13" fillId="7" borderId="23" xfId="0" applyFont="1" applyFill="1" applyBorder="1"/>
    <xf numFmtId="0" fontId="13" fillId="7" borderId="35" xfId="0" applyFont="1" applyFill="1" applyBorder="1"/>
    <xf numFmtId="0" fontId="13" fillId="7" borderId="67" xfId="0" applyFont="1" applyFill="1" applyBorder="1"/>
    <xf numFmtId="3" fontId="13" fillId="7" borderId="11" xfId="0" applyNumberFormat="1" applyFont="1" applyFill="1" applyBorder="1" applyAlignment="1">
      <alignment vertical="top"/>
    </xf>
    <xf numFmtId="3" fontId="13" fillId="7" borderId="9" xfId="0" applyNumberFormat="1" applyFont="1" applyFill="1" applyBorder="1" applyAlignment="1">
      <alignment vertical="top"/>
    </xf>
    <xf numFmtId="3" fontId="13" fillId="7" borderId="14" xfId="0" applyNumberFormat="1" applyFont="1" applyFill="1" applyBorder="1" applyAlignment="1">
      <alignment vertical="top"/>
    </xf>
    <xf numFmtId="3" fontId="13" fillId="7" borderId="15" xfId="0" applyNumberFormat="1" applyFont="1" applyFill="1" applyBorder="1" applyAlignment="1">
      <alignment vertical="top"/>
    </xf>
    <xf numFmtId="3" fontId="13" fillId="7" borderId="18" xfId="0" applyNumberFormat="1" applyFont="1" applyFill="1" applyBorder="1" applyAlignment="1">
      <alignment vertical="top"/>
    </xf>
    <xf numFmtId="3" fontId="13" fillId="7" borderId="41" xfId="0" applyNumberFormat="1" applyFont="1" applyFill="1" applyBorder="1" applyAlignment="1">
      <alignment vertical="top"/>
    </xf>
    <xf numFmtId="49" fontId="5" fillId="0" borderId="0" xfId="5" applyNumberFormat="1" applyFont="1" applyFill="1" applyAlignment="1"/>
    <xf numFmtId="3" fontId="29" fillId="3" borderId="42" xfId="0" applyNumberFormat="1" applyFont="1" applyFill="1" applyBorder="1" applyAlignment="1">
      <alignment vertical="top"/>
    </xf>
    <xf numFmtId="0" fontId="20" fillId="0" borderId="0" xfId="0" applyNumberFormat="1" applyFont="1" applyAlignment="1" applyProtection="1">
      <alignment vertical="top"/>
      <protection locked="0"/>
    </xf>
    <xf numFmtId="0" fontId="15" fillId="0" borderId="0" xfId="0" applyFont="1"/>
    <xf numFmtId="0" fontId="34" fillId="0" borderId="0" xfId="0" applyFont="1"/>
    <xf numFmtId="0" fontId="3" fillId="0" borderId="0" xfId="0" applyFont="1"/>
    <xf numFmtId="0" fontId="3" fillId="0" borderId="3" xfId="0" applyFont="1" applyBorder="1"/>
    <xf numFmtId="0" fontId="3" fillId="0" borderId="92" xfId="0" applyFont="1" applyBorder="1" applyAlignment="1">
      <alignment horizontal="center" vertical="center"/>
    </xf>
    <xf numFmtId="0" fontId="3" fillId="0" borderId="0" xfId="0" applyFont="1" applyFill="1"/>
    <xf numFmtId="0" fontId="3" fillId="4" borderId="0" xfId="0" applyFont="1" applyFill="1"/>
    <xf numFmtId="0" fontId="3" fillId="3" borderId="0" xfId="0" applyFont="1" applyFill="1"/>
    <xf numFmtId="0" fontId="3" fillId="0" borderId="0" xfId="0" applyFont="1" applyBorder="1"/>
    <xf numFmtId="0" fontId="36" fillId="0" borderId="4" xfId="0" applyFont="1" applyBorder="1"/>
    <xf numFmtId="0" fontId="3" fillId="0" borderId="4" xfId="0" applyFont="1" applyBorder="1"/>
    <xf numFmtId="3" fontId="36" fillId="9" borderId="4" xfId="0" applyNumberFormat="1" applyFont="1" applyFill="1" applyBorder="1"/>
    <xf numFmtId="3" fontId="3" fillId="6" borderId="4" xfId="0" applyNumberFormat="1" applyFont="1" applyFill="1" applyBorder="1"/>
    <xf numFmtId="3" fontId="3" fillId="0" borderId="0" xfId="0" applyNumberFormat="1" applyFont="1"/>
    <xf numFmtId="0" fontId="27" fillId="0" borderId="0" xfId="0" applyFont="1" applyBorder="1" applyAlignment="1">
      <alignment horizontal="right"/>
    </xf>
    <xf numFmtId="0" fontId="36" fillId="0" borderId="0" xfId="0" applyFont="1"/>
    <xf numFmtId="0" fontId="36" fillId="0" borderId="0" xfId="0" applyFont="1" applyBorder="1"/>
    <xf numFmtId="3" fontId="36" fillId="9" borderId="0" xfId="0" applyNumberFormat="1" applyFont="1" applyFill="1"/>
    <xf numFmtId="3" fontId="3" fillId="6" borderId="0" xfId="0" applyNumberFormat="1" applyFont="1" applyFill="1"/>
    <xf numFmtId="14" fontId="3" fillId="0" borderId="0" xfId="0" applyNumberFormat="1" applyFont="1"/>
    <xf numFmtId="0" fontId="27" fillId="0" borderId="9" xfId="0" applyFont="1" applyBorder="1" applyAlignment="1">
      <alignment horizontal="center" vertical="center" wrapText="1"/>
    </xf>
    <xf numFmtId="0" fontId="3" fillId="2" borderId="92" xfId="0" applyFont="1" applyFill="1" applyBorder="1"/>
    <xf numFmtId="0" fontId="27" fillId="2" borderId="4" xfId="0" applyFont="1" applyFill="1" applyBorder="1" applyAlignment="1">
      <alignment horizontal="center" vertical="center" wrapText="1"/>
    </xf>
    <xf numFmtId="0" fontId="27" fillId="2" borderId="92" xfId="0" applyFont="1" applyFill="1" applyBorder="1" applyAlignment="1">
      <alignment horizontal="center" vertical="center" wrapText="1"/>
    </xf>
    <xf numFmtId="0" fontId="27" fillId="2" borderId="3" xfId="0" applyFont="1" applyFill="1" applyBorder="1" applyAlignment="1">
      <alignment horizontal="center" vertical="center"/>
    </xf>
    <xf numFmtId="0" fontId="27" fillId="2" borderId="5" xfId="0" applyFont="1" applyFill="1" applyBorder="1" applyAlignment="1">
      <alignment horizontal="center" vertical="center"/>
    </xf>
    <xf numFmtId="0" fontId="27" fillId="2" borderId="92" xfId="0" applyFont="1" applyFill="1" applyBorder="1" applyAlignment="1">
      <alignment horizontal="center" vertical="center"/>
    </xf>
    <xf numFmtId="0" fontId="27" fillId="2" borderId="5" xfId="0" applyFont="1" applyFill="1" applyBorder="1" applyAlignment="1">
      <alignment horizontal="center" vertical="center" wrapText="1"/>
    </xf>
    <xf numFmtId="0" fontId="3" fillId="0" borderId="0" xfId="0" applyFont="1" applyFill="1" applyBorder="1"/>
    <xf numFmtId="0" fontId="27" fillId="3" borderId="9" xfId="0" applyFont="1" applyFill="1" applyBorder="1" applyAlignment="1">
      <alignment horizontal="center" vertical="center"/>
    </xf>
    <xf numFmtId="0" fontId="27" fillId="3" borderId="3" xfId="0" applyFont="1" applyFill="1" applyBorder="1" applyAlignment="1">
      <alignment horizontal="center" wrapText="1"/>
    </xf>
    <xf numFmtId="0" fontId="27" fillId="0" borderId="0" xfId="0" applyFont="1" applyFill="1" applyBorder="1" applyAlignment="1">
      <alignment horizontal="center" vertical="center"/>
    </xf>
    <xf numFmtId="0" fontId="27" fillId="0" borderId="0" xfId="0" applyFont="1" applyFill="1" applyBorder="1" applyAlignment="1">
      <alignment horizontal="center" wrapText="1"/>
    </xf>
    <xf numFmtId="0" fontId="3" fillId="0" borderId="9" xfId="0" applyFont="1" applyBorder="1" applyAlignment="1">
      <alignment horizontal="left"/>
    </xf>
    <xf numFmtId="0" fontId="3" fillId="0" borderId="0" xfId="0" applyFont="1" applyFill="1" applyBorder="1" applyAlignment="1">
      <alignment horizontal="center"/>
    </xf>
    <xf numFmtId="0" fontId="27" fillId="0" borderId="0" xfId="0" applyFont="1" applyFill="1" applyBorder="1" applyAlignment="1">
      <alignment horizontal="center" vertical="top"/>
    </xf>
    <xf numFmtId="3" fontId="27" fillId="0" borderId="0" xfId="0" applyNumberFormat="1" applyFont="1" applyFill="1" applyBorder="1" applyAlignment="1">
      <alignment vertical="top"/>
    </xf>
    <xf numFmtId="3" fontId="13" fillId="5" borderId="54" xfId="0" applyNumberFormat="1" applyFont="1" applyFill="1" applyBorder="1" applyAlignment="1">
      <alignment vertical="top" wrapText="1"/>
    </xf>
    <xf numFmtId="3" fontId="13" fillId="7" borderId="72" xfId="0" applyNumberFormat="1" applyFont="1" applyFill="1" applyBorder="1" applyAlignment="1">
      <alignment vertical="top" wrapText="1"/>
    </xf>
    <xf numFmtId="3" fontId="13" fillId="2" borderId="72" xfId="0" applyNumberFormat="1" applyFont="1" applyFill="1" applyBorder="1" applyAlignment="1">
      <alignment vertical="top" wrapText="1"/>
    </xf>
    <xf numFmtId="3" fontId="13" fillId="5" borderId="54" xfId="0" applyNumberFormat="1" applyFont="1" applyFill="1" applyBorder="1" applyAlignment="1">
      <alignment vertical="top"/>
    </xf>
    <xf numFmtId="3" fontId="13" fillId="4" borderId="54" xfId="0" applyNumberFormat="1" applyFont="1" applyFill="1" applyBorder="1" applyAlignment="1">
      <alignment vertical="top"/>
    </xf>
    <xf numFmtId="3" fontId="13" fillId="2" borderId="54" xfId="0" applyNumberFormat="1" applyFont="1" applyFill="1" applyBorder="1" applyAlignment="1">
      <alignment vertical="top" wrapText="1"/>
    </xf>
    <xf numFmtId="3" fontId="13" fillId="4" borderId="54" xfId="0" applyNumberFormat="1" applyFont="1" applyFill="1" applyBorder="1" applyAlignment="1">
      <alignment vertical="top" wrapText="1"/>
    </xf>
    <xf numFmtId="0" fontId="13" fillId="3" borderId="3" xfId="0" applyFont="1" applyFill="1" applyBorder="1" applyAlignment="1">
      <alignment vertical="top" wrapText="1"/>
    </xf>
    <xf numFmtId="3" fontId="25" fillId="3" borderId="4" xfId="0" applyNumberFormat="1" applyFont="1" applyFill="1" applyBorder="1" applyAlignment="1">
      <alignment vertical="top" wrapText="1"/>
    </xf>
    <xf numFmtId="0" fontId="25" fillId="3" borderId="92" xfId="0" applyFont="1" applyFill="1" applyBorder="1" applyAlignment="1">
      <alignment vertical="top" wrapText="1"/>
    </xf>
    <xf numFmtId="3" fontId="25" fillId="3" borderId="92" xfId="0" applyNumberFormat="1" applyFont="1" applyFill="1" applyBorder="1" applyAlignment="1">
      <alignment vertical="top" wrapText="1"/>
    </xf>
    <xf numFmtId="3" fontId="25" fillId="3" borderId="5" xfId="0" applyNumberFormat="1" applyFont="1" applyFill="1" applyBorder="1" applyAlignment="1">
      <alignment vertical="top" wrapText="1"/>
    </xf>
    <xf numFmtId="3" fontId="33" fillId="3" borderId="92" xfId="0" applyNumberFormat="1" applyFont="1" applyFill="1" applyBorder="1" applyAlignment="1">
      <alignment vertical="top" wrapText="1"/>
    </xf>
    <xf numFmtId="3" fontId="10" fillId="2" borderId="93" xfId="0" applyNumberFormat="1" applyFont="1" applyFill="1" applyBorder="1" applyAlignment="1">
      <alignment vertical="top"/>
    </xf>
    <xf numFmtId="3" fontId="13" fillId="2" borderId="96" xfId="0" applyNumberFormat="1" applyFont="1" applyFill="1" applyBorder="1" applyAlignment="1">
      <alignment vertical="top"/>
    </xf>
    <xf numFmtId="9" fontId="10" fillId="4" borderId="97" xfId="1" applyFont="1" applyFill="1" applyBorder="1" applyAlignment="1">
      <alignment vertical="top"/>
    </xf>
    <xf numFmtId="3" fontId="13" fillId="2" borderId="98" xfId="0" applyNumberFormat="1" applyFont="1" applyFill="1" applyBorder="1" applyAlignment="1">
      <alignment vertical="top"/>
    </xf>
    <xf numFmtId="3" fontId="13" fillId="2" borderId="99" xfId="0" applyNumberFormat="1" applyFont="1" applyFill="1" applyBorder="1" applyAlignment="1">
      <alignment vertical="top"/>
    </xf>
    <xf numFmtId="3" fontId="13" fillId="2" borderId="100" xfId="0" applyNumberFormat="1" applyFont="1" applyFill="1" applyBorder="1" applyAlignment="1">
      <alignment vertical="top"/>
    </xf>
    <xf numFmtId="3" fontId="10" fillId="0" borderId="7" xfId="0" applyNumberFormat="1" applyFont="1" applyFill="1" applyBorder="1" applyAlignment="1">
      <alignment vertical="top"/>
    </xf>
    <xf numFmtId="3" fontId="10" fillId="0" borderId="53" xfId="0" applyNumberFormat="1" applyFont="1" applyFill="1" applyBorder="1" applyAlignment="1">
      <alignment vertical="top"/>
    </xf>
    <xf numFmtId="3" fontId="18" fillId="0" borderId="2" xfId="0" applyNumberFormat="1" applyFont="1" applyFill="1" applyBorder="1" applyAlignment="1">
      <alignment vertical="top"/>
    </xf>
    <xf numFmtId="3" fontId="18" fillId="0" borderId="4" xfId="0" applyNumberFormat="1" applyFont="1" applyFill="1" applyBorder="1" applyAlignment="1">
      <alignment vertical="top"/>
    </xf>
    <xf numFmtId="3" fontId="10" fillId="5" borderId="73" xfId="0" applyNumberFormat="1" applyFont="1" applyFill="1" applyBorder="1" applyAlignment="1">
      <alignment vertical="top" wrapText="1"/>
    </xf>
    <xf numFmtId="3" fontId="10" fillId="4" borderId="87" xfId="0" applyNumberFormat="1" applyFont="1" applyFill="1" applyBorder="1" applyAlignment="1">
      <alignment vertical="top"/>
    </xf>
    <xf numFmtId="3" fontId="18" fillId="4" borderId="15" xfId="0" applyNumberFormat="1" applyFont="1" applyFill="1" applyBorder="1" applyAlignment="1">
      <alignment vertical="top"/>
    </xf>
    <xf numFmtId="0" fontId="13" fillId="5" borderId="42" xfId="0" applyFont="1" applyFill="1" applyBorder="1"/>
    <xf numFmtId="0" fontId="25" fillId="4" borderId="0" xfId="0" applyFont="1" applyFill="1" applyBorder="1" applyAlignment="1">
      <alignment horizontal="center"/>
    </xf>
    <xf numFmtId="3" fontId="13" fillId="7" borderId="19" xfId="0" applyNumberFormat="1" applyFont="1" applyFill="1" applyBorder="1" applyAlignment="1">
      <alignment vertical="top"/>
    </xf>
    <xf numFmtId="3" fontId="13" fillId="7" borderId="20" xfId="0" applyNumberFormat="1" applyFont="1" applyFill="1" applyBorder="1" applyAlignment="1">
      <alignment vertical="top"/>
    </xf>
    <xf numFmtId="3" fontId="13" fillId="7" borderId="27" xfId="0" applyNumberFormat="1" applyFont="1" applyFill="1" applyBorder="1" applyAlignment="1">
      <alignment vertical="top"/>
    </xf>
    <xf numFmtId="3" fontId="13" fillId="7" borderId="66" xfId="0" applyNumberFormat="1" applyFont="1" applyFill="1" applyBorder="1" applyAlignment="1">
      <alignment vertical="top"/>
    </xf>
    <xf numFmtId="0" fontId="13" fillId="5" borderId="19" xfId="0" applyFont="1" applyFill="1" applyBorder="1"/>
    <xf numFmtId="0" fontId="13" fillId="5" borderId="20" xfId="0" applyFont="1" applyFill="1" applyBorder="1"/>
    <xf numFmtId="0" fontId="13" fillId="5" borderId="66" xfId="0" applyFont="1" applyFill="1" applyBorder="1"/>
    <xf numFmtId="3" fontId="10" fillId="11" borderId="101" xfId="0" applyNumberFormat="1" applyFont="1" applyFill="1" applyBorder="1" applyAlignment="1">
      <alignment vertical="top"/>
    </xf>
    <xf numFmtId="3" fontId="10" fillId="11" borderId="102" xfId="0" applyNumberFormat="1" applyFont="1" applyFill="1" applyBorder="1" applyAlignment="1">
      <alignment vertical="top"/>
    </xf>
    <xf numFmtId="3" fontId="10" fillId="11" borderId="103" xfId="0" applyNumberFormat="1" applyFont="1" applyFill="1" applyBorder="1" applyAlignment="1">
      <alignment vertical="top"/>
    </xf>
    <xf numFmtId="3" fontId="10" fillId="11" borderId="94" xfId="0" applyNumberFormat="1" applyFont="1" applyFill="1" applyBorder="1" applyAlignment="1">
      <alignment vertical="top"/>
    </xf>
    <xf numFmtId="9" fontId="10" fillId="11" borderId="95" xfId="1" applyFont="1" applyFill="1" applyBorder="1" applyAlignment="1">
      <alignment vertical="top"/>
    </xf>
    <xf numFmtId="3" fontId="18" fillId="5" borderId="65" xfId="0" applyNumberFormat="1" applyFont="1" applyFill="1" applyBorder="1" applyAlignment="1">
      <alignment vertical="top"/>
    </xf>
    <xf numFmtId="3" fontId="18" fillId="4" borderId="65" xfId="0" applyNumberFormat="1" applyFont="1" applyFill="1" applyBorder="1" applyAlignment="1">
      <alignment vertical="top"/>
    </xf>
    <xf numFmtId="3" fontId="18" fillId="7" borderId="65" xfId="0" applyNumberFormat="1" applyFont="1" applyFill="1" applyBorder="1" applyAlignment="1">
      <alignment vertical="top"/>
    </xf>
    <xf numFmtId="0" fontId="27" fillId="0" borderId="4" xfId="0" applyFont="1" applyBorder="1"/>
    <xf numFmtId="3" fontId="3" fillId="6" borderId="0" xfId="0" applyNumberFormat="1" applyFont="1" applyFill="1" applyBorder="1"/>
    <xf numFmtId="3" fontId="3" fillId="6" borderId="94" xfId="0" applyNumberFormat="1" applyFont="1" applyFill="1" applyBorder="1"/>
    <xf numFmtId="0" fontId="3" fillId="8" borderId="5" xfId="0" applyFont="1" applyFill="1" applyBorder="1" applyAlignment="1">
      <alignment horizontal="center" vertical="center" wrapText="1"/>
    </xf>
    <xf numFmtId="0" fontId="27" fillId="8" borderId="105" xfId="0" applyFont="1" applyFill="1" applyBorder="1" applyAlignment="1">
      <alignment horizontal="center" wrapText="1"/>
    </xf>
    <xf numFmtId="0" fontId="3" fillId="8" borderId="39" xfId="0" applyFont="1" applyFill="1" applyBorder="1" applyAlignment="1">
      <alignment horizontal="center" vertical="center" wrapText="1"/>
    </xf>
    <xf numFmtId="0" fontId="3" fillId="0" borderId="51" xfId="0" applyFont="1" applyBorder="1" applyAlignment="1">
      <alignment horizontal="center" vertical="center" wrapText="1"/>
    </xf>
    <xf numFmtId="0" fontId="3" fillId="0" borderId="6" xfId="0" applyFont="1" applyBorder="1" applyAlignment="1">
      <alignment horizontal="center" vertical="center" wrapText="1"/>
    </xf>
    <xf numFmtId="0" fontId="27" fillId="8" borderId="109" xfId="0" applyFont="1" applyFill="1" applyBorder="1" applyAlignment="1">
      <alignment horizontal="center" wrapText="1"/>
    </xf>
    <xf numFmtId="0" fontId="2" fillId="0" borderId="2" xfId="0" applyFont="1" applyBorder="1"/>
    <xf numFmtId="0" fontId="2" fillId="0" borderId="65" xfId="0" applyFont="1" applyBorder="1"/>
    <xf numFmtId="0" fontId="2" fillId="0" borderId="60" xfId="0" applyFont="1" applyBorder="1"/>
    <xf numFmtId="0" fontId="38" fillId="0" borderId="0" xfId="0" applyFont="1" applyFill="1"/>
    <xf numFmtId="0" fontId="13" fillId="0" borderId="73" xfId="0" applyFont="1" applyFill="1" applyBorder="1" applyAlignment="1">
      <alignment vertical="top" wrapText="1"/>
    </xf>
    <xf numFmtId="3" fontId="13" fillId="8" borderId="39" xfId="0" applyNumberFormat="1" applyFont="1" applyFill="1" applyBorder="1" applyAlignment="1">
      <alignment vertical="top" wrapText="1"/>
    </xf>
    <xf numFmtId="3" fontId="13" fillId="0" borderId="40" xfId="0" applyNumberFormat="1" applyFont="1" applyFill="1" applyBorder="1" applyAlignment="1">
      <alignment vertical="top" wrapText="1"/>
    </xf>
    <xf numFmtId="3" fontId="13" fillId="8" borderId="5" xfId="0" applyNumberFormat="1" applyFont="1" applyFill="1" applyBorder="1" applyAlignment="1">
      <alignment vertical="top" wrapText="1"/>
    </xf>
    <xf numFmtId="3" fontId="13" fillId="0" borderId="5" xfId="0" applyNumberFormat="1" applyFont="1" applyFill="1" applyBorder="1" applyAlignment="1">
      <alignment vertical="top" wrapText="1"/>
    </xf>
    <xf numFmtId="3" fontId="13" fillId="0" borderId="4" xfId="0" applyNumberFormat="1" applyFont="1" applyFill="1" applyBorder="1" applyAlignment="1">
      <alignment vertical="top" wrapText="1"/>
    </xf>
    <xf numFmtId="3" fontId="13" fillId="0" borderId="42" xfId="0" applyNumberFormat="1" applyFont="1" applyFill="1" applyBorder="1"/>
    <xf numFmtId="0" fontId="13" fillId="4" borderId="65" xfId="0" applyFont="1" applyFill="1" applyBorder="1" applyAlignment="1">
      <alignment vertical="top"/>
    </xf>
    <xf numFmtId="3" fontId="13" fillId="4" borderId="42" xfId="0" applyNumberFormat="1" applyFont="1" applyFill="1" applyBorder="1" applyAlignment="1">
      <alignment vertical="top"/>
    </xf>
    <xf numFmtId="0" fontId="13" fillId="4" borderId="0" xfId="0" applyFont="1" applyFill="1" applyBorder="1"/>
    <xf numFmtId="3" fontId="13" fillId="4" borderId="2" xfId="0" applyNumberFormat="1" applyFont="1" applyFill="1" applyBorder="1" applyAlignment="1">
      <alignment vertical="top"/>
    </xf>
    <xf numFmtId="3" fontId="13" fillId="4" borderId="42" xfId="0" applyNumberFormat="1" applyFont="1" applyFill="1" applyBorder="1"/>
    <xf numFmtId="0" fontId="13" fillId="0" borderId="65" xfId="0" applyFont="1" applyFill="1" applyBorder="1" applyAlignment="1">
      <alignment vertical="top" wrapText="1"/>
    </xf>
    <xf numFmtId="3" fontId="13" fillId="8" borderId="42" xfId="0" applyNumberFormat="1" applyFont="1" applyFill="1" applyBorder="1" applyAlignment="1">
      <alignment vertical="top" wrapText="1"/>
    </xf>
    <xf numFmtId="3" fontId="13" fillId="0" borderId="1" xfId="0" applyNumberFormat="1" applyFont="1" applyFill="1" applyBorder="1" applyAlignment="1">
      <alignment vertical="top" wrapText="1"/>
    </xf>
    <xf numFmtId="3" fontId="13" fillId="0" borderId="60" xfId="0" applyNumberFormat="1" applyFont="1" applyFill="1" applyBorder="1" applyAlignment="1">
      <alignment vertical="top" wrapText="1"/>
    </xf>
    <xf numFmtId="3" fontId="13" fillId="8" borderId="1" xfId="0" applyNumberFormat="1" applyFont="1" applyFill="1" applyBorder="1" applyAlignment="1">
      <alignment vertical="top" wrapText="1"/>
    </xf>
    <xf numFmtId="3" fontId="13" fillId="0" borderId="2" xfId="0" applyNumberFormat="1" applyFont="1" applyFill="1" applyBorder="1" applyAlignment="1">
      <alignment vertical="top" wrapText="1"/>
    </xf>
    <xf numFmtId="0" fontId="13" fillId="4" borderId="65" xfId="0" applyFont="1" applyFill="1" applyBorder="1" applyAlignment="1">
      <alignment vertical="top" wrapText="1"/>
    </xf>
    <xf numFmtId="3" fontId="13" fillId="4" borderId="42" xfId="0" applyNumberFormat="1" applyFont="1" applyFill="1" applyBorder="1" applyAlignment="1">
      <alignment vertical="top" wrapText="1"/>
    </xf>
    <xf numFmtId="3" fontId="13" fillId="4" borderId="2" xfId="0" applyNumberFormat="1" applyFont="1" applyFill="1" applyBorder="1" applyAlignment="1">
      <alignment vertical="top" wrapText="1"/>
    </xf>
    <xf numFmtId="0" fontId="13" fillId="4" borderId="48" xfId="0" applyFont="1" applyFill="1" applyBorder="1"/>
    <xf numFmtId="0" fontId="13" fillId="4" borderId="42" xfId="0" applyFont="1" applyFill="1" applyBorder="1" applyAlignment="1">
      <alignment vertical="top"/>
    </xf>
    <xf numFmtId="0" fontId="10" fillId="12" borderId="74" xfId="0" applyFont="1" applyFill="1" applyBorder="1" applyAlignment="1">
      <alignment vertical="top"/>
    </xf>
    <xf numFmtId="3" fontId="10" fillId="12" borderId="55" xfId="0" applyNumberFormat="1" applyFont="1" applyFill="1" applyBorder="1" applyAlignment="1">
      <alignment vertical="top"/>
    </xf>
    <xf numFmtId="3" fontId="10" fillId="12" borderId="58" xfId="0" applyNumberFormat="1" applyFont="1" applyFill="1" applyBorder="1" applyAlignment="1">
      <alignment vertical="top"/>
    </xf>
    <xf numFmtId="3" fontId="10" fillId="12" borderId="108" xfId="0" applyNumberFormat="1" applyFont="1" applyFill="1" applyBorder="1" applyAlignment="1">
      <alignment vertical="top"/>
    </xf>
    <xf numFmtId="3" fontId="10" fillId="12" borderId="78" xfId="0" applyNumberFormat="1" applyFont="1" applyFill="1" applyBorder="1" applyAlignment="1">
      <alignment vertical="top"/>
    </xf>
    <xf numFmtId="3" fontId="29" fillId="12" borderId="55" xfId="0" applyNumberFormat="1" applyFont="1" applyFill="1" applyBorder="1"/>
    <xf numFmtId="3" fontId="29" fillId="12" borderId="57" xfId="0" applyNumberFormat="1" applyFont="1" applyFill="1" applyBorder="1"/>
    <xf numFmtId="3" fontId="29" fillId="12" borderId="45" xfId="0" applyNumberFormat="1" applyFont="1" applyFill="1" applyBorder="1"/>
    <xf numFmtId="0" fontId="27" fillId="12" borderId="3" xfId="0" applyFont="1" applyFill="1" applyBorder="1" applyAlignment="1">
      <alignment vertical="top"/>
    </xf>
    <xf numFmtId="3" fontId="32" fillId="12" borderId="3" xfId="0" applyNumberFormat="1" applyFont="1" applyFill="1" applyBorder="1" applyAlignment="1">
      <alignment vertical="top"/>
    </xf>
    <xf numFmtId="3" fontId="32" fillId="12" borderId="1" xfId="0" applyNumberFormat="1" applyFont="1" applyFill="1" applyBorder="1" applyAlignment="1">
      <alignment vertical="top"/>
    </xf>
    <xf numFmtId="0" fontId="10" fillId="12" borderId="3" xfId="0" applyFont="1" applyFill="1" applyBorder="1" applyAlignment="1">
      <alignment horizontal="center" vertical="top"/>
    </xf>
    <xf numFmtId="3" fontId="10" fillId="12" borderId="3" xfId="0" applyNumberFormat="1" applyFont="1" applyFill="1" applyBorder="1" applyAlignment="1">
      <alignment vertical="top"/>
    </xf>
    <xf numFmtId="3" fontId="10" fillId="12" borderId="8" xfId="0" applyNumberFormat="1" applyFont="1" applyFill="1" applyBorder="1" applyAlignment="1">
      <alignment vertical="top"/>
    </xf>
    <xf numFmtId="3" fontId="10" fillId="12" borderId="17" xfId="0" applyNumberFormat="1" applyFont="1" applyFill="1" applyBorder="1" applyAlignment="1">
      <alignment vertical="top"/>
    </xf>
    <xf numFmtId="3" fontId="10" fillId="12" borderId="45" xfId="0" applyNumberFormat="1" applyFont="1" applyFill="1" applyBorder="1" applyAlignment="1">
      <alignment vertical="top"/>
    </xf>
    <xf numFmtId="3" fontId="10" fillId="12" borderId="43" xfId="0" applyNumberFormat="1" applyFont="1" applyFill="1" applyBorder="1" applyAlignment="1">
      <alignment vertical="top"/>
    </xf>
    <xf numFmtId="3" fontId="10" fillId="12" borderId="44" xfId="0" applyNumberFormat="1" applyFont="1" applyFill="1" applyBorder="1" applyAlignment="1">
      <alignment vertical="top"/>
    </xf>
    <xf numFmtId="3" fontId="10" fillId="12" borderId="56" xfId="0" applyNumberFormat="1" applyFont="1" applyFill="1" applyBorder="1" applyAlignment="1">
      <alignment vertical="top"/>
    </xf>
    <xf numFmtId="3" fontId="10" fillId="12" borderId="59" xfId="0" applyNumberFormat="1" applyFont="1" applyFill="1" applyBorder="1" applyAlignment="1">
      <alignment vertical="top"/>
    </xf>
    <xf numFmtId="3" fontId="10" fillId="12" borderId="46" xfId="0" applyNumberFormat="1" applyFont="1" applyFill="1" applyBorder="1" applyAlignment="1">
      <alignment vertical="top"/>
    </xf>
    <xf numFmtId="3" fontId="10" fillId="12" borderId="62" xfId="0" applyNumberFormat="1" applyFont="1" applyFill="1" applyBorder="1" applyAlignment="1">
      <alignment vertical="top"/>
    </xf>
    <xf numFmtId="0" fontId="10" fillId="12" borderId="46" xfId="0" applyFont="1" applyFill="1" applyBorder="1" applyAlignment="1">
      <alignment vertical="top"/>
    </xf>
    <xf numFmtId="3" fontId="10" fillId="12" borderId="57" xfId="0" applyNumberFormat="1" applyFont="1" applyFill="1" applyBorder="1" applyAlignment="1">
      <alignment vertical="top"/>
    </xf>
    <xf numFmtId="3" fontId="10" fillId="12" borderId="69" xfId="0" applyNumberFormat="1" applyFont="1" applyFill="1" applyBorder="1" applyAlignment="1">
      <alignment vertical="top"/>
    </xf>
    <xf numFmtId="3" fontId="10" fillId="12" borderId="70" xfId="0" applyNumberFormat="1" applyFont="1" applyFill="1" applyBorder="1" applyAlignment="1">
      <alignment vertical="top"/>
    </xf>
    <xf numFmtId="3" fontId="10" fillId="12" borderId="71" xfId="0" applyNumberFormat="1" applyFont="1" applyFill="1" applyBorder="1" applyAlignment="1">
      <alignment vertical="top"/>
    </xf>
    <xf numFmtId="3" fontId="10" fillId="12" borderId="63" xfId="0" applyNumberFormat="1" applyFont="1" applyFill="1" applyBorder="1" applyAlignment="1">
      <alignment vertical="top"/>
    </xf>
    <xf numFmtId="3" fontId="10" fillId="12" borderId="64" xfId="0" applyNumberFormat="1" applyFont="1" applyFill="1" applyBorder="1" applyAlignment="1">
      <alignment vertical="top"/>
    </xf>
    <xf numFmtId="0" fontId="0" fillId="12" borderId="0" xfId="0" applyFill="1"/>
    <xf numFmtId="0" fontId="10" fillId="12" borderId="50" xfId="0" applyFont="1" applyFill="1" applyBorder="1" applyAlignment="1">
      <alignment vertical="top"/>
    </xf>
    <xf numFmtId="3" fontId="10" fillId="12" borderId="74" xfId="0" applyNumberFormat="1" applyFont="1" applyFill="1" applyBorder="1" applyAlignment="1">
      <alignment vertical="top"/>
    </xf>
    <xf numFmtId="3" fontId="10" fillId="12" borderId="75" xfId="0" applyNumberFormat="1" applyFont="1" applyFill="1" applyBorder="1" applyAlignment="1">
      <alignment vertical="top"/>
    </xf>
    <xf numFmtId="3" fontId="10" fillId="12" borderId="76" xfId="0" applyNumberFormat="1" applyFont="1" applyFill="1" applyBorder="1" applyAlignment="1">
      <alignment vertical="top"/>
    </xf>
    <xf numFmtId="3" fontId="10" fillId="12" borderId="77" xfId="0" applyNumberFormat="1" applyFont="1" applyFill="1" applyBorder="1" applyAlignment="1">
      <alignment vertical="top"/>
    </xf>
    <xf numFmtId="3" fontId="10" fillId="12" borderId="79" xfId="0" applyNumberFormat="1" applyFont="1" applyFill="1" applyBorder="1" applyAlignment="1">
      <alignment vertical="top"/>
    </xf>
    <xf numFmtId="3" fontId="10" fillId="12" borderId="81" xfId="0" applyNumberFormat="1" applyFont="1" applyFill="1" applyBorder="1" applyAlignment="1">
      <alignment vertical="top"/>
    </xf>
    <xf numFmtId="3" fontId="10" fillId="12" borderId="82" xfId="0" applyNumberFormat="1" applyFont="1" applyFill="1" applyBorder="1" applyAlignment="1">
      <alignment vertical="top"/>
    </xf>
    <xf numFmtId="3" fontId="10" fillId="12" borderId="85" xfId="0" applyNumberFormat="1" applyFont="1" applyFill="1" applyBorder="1" applyAlignment="1">
      <alignment vertical="top"/>
    </xf>
    <xf numFmtId="3" fontId="10" fillId="12" borderId="47" xfId="0" applyNumberFormat="1" applyFont="1" applyFill="1" applyBorder="1" applyAlignment="1">
      <alignment vertical="top"/>
    </xf>
    <xf numFmtId="3" fontId="10" fillId="12" borderId="83" xfId="0" applyNumberFormat="1" applyFont="1" applyFill="1" applyBorder="1" applyAlignment="1">
      <alignment vertical="top"/>
    </xf>
    <xf numFmtId="3" fontId="10" fillId="12" borderId="84" xfId="0" applyNumberFormat="1" applyFont="1" applyFill="1" applyBorder="1" applyAlignment="1">
      <alignment vertical="top"/>
    </xf>
    <xf numFmtId="3" fontId="10" fillId="12" borderId="4" xfId="0" applyNumberFormat="1" applyFont="1" applyFill="1" applyBorder="1" applyAlignment="1">
      <alignment vertical="top"/>
    </xf>
    <xf numFmtId="3" fontId="10" fillId="12" borderId="33" xfId="0" applyNumberFormat="1" applyFont="1" applyFill="1" applyBorder="1" applyAlignment="1">
      <alignment vertical="top"/>
    </xf>
    <xf numFmtId="3" fontId="10" fillId="12" borderId="29" xfId="0" applyNumberFormat="1" applyFont="1" applyFill="1" applyBorder="1" applyAlignment="1">
      <alignment vertical="top"/>
    </xf>
    <xf numFmtId="3" fontId="10" fillId="12" borderId="34" xfId="0" applyNumberFormat="1" applyFont="1" applyFill="1" applyBorder="1" applyAlignment="1">
      <alignment vertical="top"/>
    </xf>
    <xf numFmtId="3" fontId="10" fillId="12" borderId="88" xfId="0" applyNumberFormat="1" applyFont="1" applyFill="1" applyBorder="1" applyAlignment="1">
      <alignment vertical="top"/>
    </xf>
    <xf numFmtId="3" fontId="10" fillId="12" borderId="89" xfId="0" applyNumberFormat="1" applyFont="1" applyFill="1" applyBorder="1" applyAlignment="1">
      <alignment vertical="top"/>
    </xf>
    <xf numFmtId="3" fontId="10" fillId="12" borderId="90" xfId="0" applyNumberFormat="1" applyFont="1" applyFill="1" applyBorder="1" applyAlignment="1">
      <alignment vertical="top"/>
    </xf>
    <xf numFmtId="3" fontId="10" fillId="12" borderId="91" xfId="0" applyNumberFormat="1" applyFont="1" applyFill="1" applyBorder="1" applyAlignment="1">
      <alignment vertical="top"/>
    </xf>
    <xf numFmtId="0" fontId="31" fillId="0" borderId="0" xfId="0" applyFont="1" applyAlignment="1">
      <alignment horizontal="left"/>
    </xf>
    <xf numFmtId="0" fontId="14" fillId="0" borderId="10" xfId="0" applyFont="1" applyBorder="1" applyAlignment="1"/>
    <xf numFmtId="0" fontId="13" fillId="4" borderId="61" xfId="0" applyFont="1" applyFill="1" applyBorder="1" applyAlignment="1">
      <alignment horizontal="center" vertical="center" wrapText="1"/>
    </xf>
    <xf numFmtId="0" fontId="25" fillId="4" borderId="72" xfId="0" applyFont="1" applyFill="1" applyBorder="1"/>
    <xf numFmtId="0" fontId="25" fillId="0" borderId="0" xfId="0" applyFont="1" applyAlignment="1">
      <alignment horizontal="left"/>
    </xf>
    <xf numFmtId="0" fontId="13" fillId="10" borderId="52" xfId="0" applyFont="1" applyFill="1" applyBorder="1"/>
    <xf numFmtId="0" fontId="37" fillId="0" borderId="101" xfId="0" applyFont="1" applyBorder="1" applyAlignment="1">
      <alignment horizontal="center"/>
    </xf>
    <xf numFmtId="3" fontId="18" fillId="5" borderId="54" xfId="0" applyNumberFormat="1" applyFont="1" applyFill="1" applyBorder="1" applyAlignment="1">
      <alignment vertical="top"/>
    </xf>
    <xf numFmtId="3" fontId="18" fillId="7" borderId="54" xfId="0" applyNumberFormat="1" applyFont="1" applyFill="1" applyBorder="1" applyAlignment="1">
      <alignment vertical="top"/>
    </xf>
    <xf numFmtId="3" fontId="18" fillId="4" borderId="54" xfId="0" applyNumberFormat="1" applyFont="1" applyFill="1" applyBorder="1" applyAlignment="1">
      <alignment vertical="top"/>
    </xf>
    <xf numFmtId="3" fontId="10" fillId="5" borderId="65" xfId="0" applyNumberFormat="1" applyFont="1" applyFill="1" applyBorder="1" applyAlignment="1">
      <alignment vertical="top" wrapText="1"/>
    </xf>
    <xf numFmtId="3" fontId="13" fillId="5" borderId="13" xfId="0" applyNumberFormat="1" applyFont="1" applyFill="1" applyBorder="1" applyAlignment="1">
      <alignment vertical="top" wrapText="1"/>
    </xf>
    <xf numFmtId="3" fontId="10" fillId="5" borderId="2" xfId="0" applyNumberFormat="1" applyFont="1" applyFill="1" applyBorder="1" applyAlignment="1">
      <alignment vertical="top" wrapText="1"/>
    </xf>
    <xf numFmtId="3" fontId="13" fillId="5" borderId="25" xfId="0" applyNumberFormat="1" applyFont="1" applyFill="1" applyBorder="1" applyAlignment="1">
      <alignment vertical="top" wrapText="1"/>
    </xf>
    <xf numFmtId="3" fontId="10" fillId="5" borderId="1" xfId="0" applyNumberFormat="1" applyFont="1" applyFill="1" applyBorder="1" applyAlignment="1">
      <alignment horizontal="right" vertical="top" wrapText="1"/>
    </xf>
    <xf numFmtId="3" fontId="13" fillId="5" borderId="3" xfId="0" applyNumberFormat="1" applyFont="1" applyFill="1" applyBorder="1" applyAlignment="1">
      <alignment vertical="top" wrapText="1"/>
    </xf>
    <xf numFmtId="3" fontId="13" fillId="5" borderId="50" xfId="0" applyNumberFormat="1" applyFont="1" applyFill="1" applyBorder="1" applyAlignment="1">
      <alignment vertical="top" wrapText="1"/>
    </xf>
    <xf numFmtId="3" fontId="13" fillId="5" borderId="9" xfId="0" applyNumberFormat="1" applyFont="1" applyFill="1" applyBorder="1" applyAlignment="1">
      <alignment vertical="top" wrapText="1"/>
    </xf>
    <xf numFmtId="3" fontId="13" fillId="5" borderId="1" xfId="0" applyNumberFormat="1" applyFont="1" applyFill="1" applyBorder="1" applyAlignment="1">
      <alignment vertical="top" wrapText="1"/>
    </xf>
    <xf numFmtId="3" fontId="13" fillId="5" borderId="60" xfId="0" applyNumberFormat="1" applyFont="1" applyFill="1" applyBorder="1" applyAlignment="1">
      <alignment vertical="top" wrapText="1"/>
    </xf>
    <xf numFmtId="3" fontId="13" fillId="5" borderId="16" xfId="0" applyNumberFormat="1" applyFont="1" applyFill="1" applyBorder="1" applyAlignment="1">
      <alignment vertical="top" wrapText="1"/>
    </xf>
    <xf numFmtId="3" fontId="13" fillId="4" borderId="72" xfId="0" applyNumberFormat="1" applyFont="1" applyFill="1" applyBorder="1" applyAlignment="1">
      <alignment vertical="top" wrapText="1"/>
    </xf>
    <xf numFmtId="3" fontId="13" fillId="0" borderId="14" xfId="0" applyNumberFormat="1" applyFont="1" applyFill="1" applyBorder="1" applyAlignment="1">
      <alignment vertical="top"/>
    </xf>
    <xf numFmtId="3" fontId="13" fillId="0" borderId="15" xfId="0" applyNumberFormat="1" applyFont="1" applyFill="1" applyBorder="1" applyAlignment="1">
      <alignment vertical="top"/>
    </xf>
    <xf numFmtId="3" fontId="13" fillId="0" borderId="18" xfId="0" applyNumberFormat="1" applyFont="1" applyFill="1" applyBorder="1" applyAlignment="1">
      <alignment vertical="top"/>
    </xf>
    <xf numFmtId="3" fontId="13" fillId="0" borderId="41" xfId="0" applyNumberFormat="1" applyFont="1" applyFill="1" applyBorder="1" applyAlignment="1">
      <alignment vertical="top"/>
    </xf>
    <xf numFmtId="3" fontId="10" fillId="0" borderId="65" xfId="0" applyNumberFormat="1" applyFont="1" applyFill="1" applyBorder="1" applyAlignment="1">
      <alignment vertical="top"/>
    </xf>
    <xf numFmtId="3" fontId="13" fillId="0" borderId="11" xfId="0" applyNumberFormat="1" applyFont="1" applyFill="1" applyBorder="1" applyAlignment="1">
      <alignment vertical="top"/>
    </xf>
    <xf numFmtId="3" fontId="13" fillId="0" borderId="9" xfId="0" applyNumberFormat="1" applyFont="1" applyFill="1" applyBorder="1" applyAlignment="1">
      <alignment vertical="top"/>
    </xf>
    <xf numFmtId="3" fontId="13" fillId="0" borderId="50" xfId="0" applyNumberFormat="1" applyFont="1" applyFill="1" applyBorder="1" applyAlignment="1">
      <alignment vertical="top"/>
    </xf>
    <xf numFmtId="3" fontId="18" fillId="0" borderId="65" xfId="0" applyNumberFormat="1" applyFont="1" applyFill="1" applyBorder="1" applyAlignment="1">
      <alignment vertical="top"/>
    </xf>
    <xf numFmtId="3" fontId="18" fillId="0" borderId="54" xfId="0" applyNumberFormat="1" applyFont="1" applyFill="1" applyBorder="1" applyAlignment="1">
      <alignment vertical="top"/>
    </xf>
    <xf numFmtId="0" fontId="13" fillId="0" borderId="2" xfId="0" applyFont="1" applyFill="1" applyBorder="1"/>
    <xf numFmtId="3" fontId="18" fillId="0" borderId="9" xfId="0" applyNumberFormat="1" applyFont="1" applyFill="1" applyBorder="1" applyAlignment="1">
      <alignment horizontal="left" vertical="top"/>
    </xf>
    <xf numFmtId="3" fontId="13" fillId="0" borderId="42" xfId="0" applyNumberFormat="1" applyFont="1" applyFill="1" applyBorder="1" applyAlignment="1">
      <alignment vertical="top" wrapText="1"/>
    </xf>
    <xf numFmtId="3" fontId="29" fillId="0" borderId="1" xfId="0" applyNumberFormat="1" applyFont="1" applyFill="1" applyBorder="1" applyAlignment="1">
      <alignment vertical="top"/>
    </xf>
    <xf numFmtId="0" fontId="16" fillId="0" borderId="0" xfId="0" applyFont="1" applyFill="1" applyAlignment="1"/>
    <xf numFmtId="0" fontId="13" fillId="0" borderId="0" xfId="0" applyFont="1" applyFill="1" applyAlignment="1"/>
    <xf numFmtId="0" fontId="10" fillId="0" borderId="0" xfId="0" applyFont="1" applyFill="1"/>
    <xf numFmtId="0" fontId="13" fillId="0" borderId="0" xfId="0" applyFont="1" applyFill="1"/>
    <xf numFmtId="0" fontId="13" fillId="0" borderId="0" xfId="0" applyFont="1" applyFill="1" applyBorder="1"/>
    <xf numFmtId="0" fontId="25" fillId="0" borderId="0" xfId="0" applyFont="1" applyFill="1"/>
    <xf numFmtId="3" fontId="13" fillId="5" borderId="25" xfId="0" applyNumberFormat="1" applyFont="1" applyFill="1" applyBorder="1" applyAlignment="1">
      <alignment vertical="top"/>
    </xf>
    <xf numFmtId="3" fontId="13" fillId="5" borderId="16" xfId="0" applyNumberFormat="1" applyFont="1" applyFill="1" applyBorder="1" applyAlignment="1">
      <alignment vertical="top"/>
    </xf>
    <xf numFmtId="3" fontId="40" fillId="4" borderId="54" xfId="0" applyNumberFormat="1" applyFont="1" applyFill="1" applyBorder="1" applyAlignment="1">
      <alignment vertical="top" wrapText="1"/>
    </xf>
    <xf numFmtId="3" fontId="37" fillId="4" borderId="1" xfId="0" applyNumberFormat="1" applyFont="1" applyFill="1" applyBorder="1" applyAlignment="1">
      <alignment vertical="top" wrapText="1"/>
    </xf>
    <xf numFmtId="3" fontId="40" fillId="4" borderId="14" xfId="0" applyNumberFormat="1" applyFont="1" applyFill="1" applyBorder="1" applyAlignment="1">
      <alignment vertical="top" wrapText="1"/>
    </xf>
    <xf numFmtId="3" fontId="40" fillId="4" borderId="15" xfId="0" applyNumberFormat="1" applyFont="1" applyFill="1" applyBorder="1" applyAlignment="1">
      <alignment vertical="top" wrapText="1"/>
    </xf>
    <xf numFmtId="3" fontId="40" fillId="4" borderId="18" xfId="0" applyNumberFormat="1" applyFont="1" applyFill="1" applyBorder="1" applyAlignment="1">
      <alignment vertical="top" wrapText="1"/>
    </xf>
    <xf numFmtId="3" fontId="37" fillId="4" borderId="42" xfId="0" applyNumberFormat="1" applyFont="1" applyFill="1" applyBorder="1" applyAlignment="1">
      <alignment vertical="top" wrapText="1"/>
    </xf>
    <xf numFmtId="3" fontId="40" fillId="4" borderId="41" xfId="0" applyNumberFormat="1" applyFont="1" applyFill="1" applyBorder="1" applyAlignment="1">
      <alignment vertical="top" wrapText="1"/>
    </xf>
    <xf numFmtId="3" fontId="40" fillId="4" borderId="0" xfId="0" applyNumberFormat="1" applyFont="1" applyFill="1"/>
    <xf numFmtId="0" fontId="40" fillId="4" borderId="0" xfId="0" applyFont="1" applyFill="1"/>
    <xf numFmtId="3" fontId="10" fillId="5" borderId="8" xfId="0" applyNumberFormat="1" applyFont="1" applyFill="1" applyBorder="1" applyAlignment="1">
      <alignment vertical="top"/>
    </xf>
    <xf numFmtId="3" fontId="13" fillId="4" borderId="0" xfId="0" applyNumberFormat="1" applyFont="1" applyFill="1"/>
    <xf numFmtId="0" fontId="16" fillId="0" borderId="0" xfId="0" applyFont="1" applyFill="1" applyAlignment="1"/>
    <xf numFmtId="0" fontId="20" fillId="0" borderId="0" xfId="0" applyFont="1" applyAlignment="1">
      <alignment horizontal="left" vertical="top" wrapText="1"/>
    </xf>
    <xf numFmtId="0" fontId="20" fillId="0" borderId="0" xfId="0" applyNumberFormat="1" applyFont="1" applyAlignment="1" applyProtection="1">
      <alignment horizontal="left" vertical="top"/>
      <protection locked="0"/>
    </xf>
    <xf numFmtId="0" fontId="15" fillId="0" borderId="0" xfId="0" applyFont="1" applyFill="1" applyAlignment="1">
      <alignment horizontal="left" vertical="top"/>
    </xf>
    <xf numFmtId="0" fontId="16" fillId="0" borderId="0" xfId="0" applyFont="1" applyFill="1" applyAlignment="1"/>
    <xf numFmtId="0" fontId="10" fillId="2" borderId="48"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49" xfId="0" applyFont="1" applyFill="1" applyBorder="1" applyAlignment="1">
      <alignment horizontal="center" vertical="center" wrapText="1"/>
    </xf>
    <xf numFmtId="0" fontId="10" fillId="0" borderId="104" xfId="0" applyFont="1" applyBorder="1" applyAlignment="1">
      <alignment horizontal="center" vertical="center"/>
    </xf>
    <xf numFmtId="0" fontId="10" fillId="0" borderId="112" xfId="0" applyFont="1" applyBorder="1" applyAlignment="1">
      <alignment horizontal="center" vertical="center"/>
    </xf>
    <xf numFmtId="0" fontId="10" fillId="0" borderId="111" xfId="0" applyFont="1" applyBorder="1" applyAlignment="1">
      <alignment horizontal="center" vertical="center"/>
    </xf>
    <xf numFmtId="0" fontId="10" fillId="0" borderId="113"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49" fontId="3" fillId="0" borderId="0" xfId="5" applyNumberFormat="1" applyFont="1" applyFill="1" applyAlignment="1">
      <alignment horizontal="left" wrapText="1"/>
    </xf>
    <xf numFmtId="49" fontId="5" fillId="0" borderId="0" xfId="5" applyNumberFormat="1" applyFont="1" applyFill="1" applyAlignment="1">
      <alignment horizontal="left" wrapText="1"/>
    </xf>
    <xf numFmtId="0" fontId="10" fillId="2" borderId="37"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10" fillId="5" borderId="101" xfId="0" applyFont="1" applyFill="1" applyBorder="1" applyAlignment="1">
      <alignment horizontal="center" vertical="center" wrapText="1"/>
    </xf>
    <xf numFmtId="0" fontId="10" fillId="5" borderId="104" xfId="0" applyFont="1" applyFill="1" applyBorder="1" applyAlignment="1">
      <alignment horizontal="center" vertical="center" wrapText="1"/>
    </xf>
    <xf numFmtId="0" fontId="10" fillId="5" borderId="95" xfId="0" applyFont="1" applyFill="1" applyBorder="1" applyAlignment="1">
      <alignment horizontal="center" vertical="center" wrapText="1"/>
    </xf>
    <xf numFmtId="0" fontId="7" fillId="0" borderId="0" xfId="0" applyFont="1" applyAlignment="1"/>
    <xf numFmtId="0" fontId="0" fillId="0" borderId="0" xfId="0" applyFont="1" applyAlignment="1"/>
    <xf numFmtId="0" fontId="10" fillId="3" borderId="101" xfId="0" applyFont="1" applyFill="1" applyBorder="1" applyAlignment="1">
      <alignment horizontal="center" vertical="center"/>
    </xf>
    <xf numFmtId="0" fontId="10" fillId="3" borderId="104" xfId="0" applyFont="1" applyFill="1" applyBorder="1" applyAlignment="1">
      <alignment horizontal="center" vertical="center"/>
    </xf>
    <xf numFmtId="0" fontId="10" fillId="4" borderId="36"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38" xfId="0" applyFont="1" applyFill="1" applyBorder="1" applyAlignment="1">
      <alignment horizontal="center" vertical="center" wrapText="1"/>
    </xf>
    <xf numFmtId="0" fontId="10" fillId="3" borderId="95" xfId="0" applyFont="1" applyFill="1" applyBorder="1" applyAlignment="1">
      <alignment horizontal="center" vertical="center"/>
    </xf>
    <xf numFmtId="0" fontId="10" fillId="0" borderId="101" xfId="0" applyFont="1" applyBorder="1" applyAlignment="1">
      <alignment horizontal="center" vertical="center" wrapText="1"/>
    </xf>
    <xf numFmtId="0" fontId="10" fillId="0" borderId="104" xfId="0" applyFont="1" applyBorder="1" applyAlignment="1">
      <alignment horizontal="center" vertical="center" wrapText="1"/>
    </xf>
    <xf numFmtId="0" fontId="10" fillId="0" borderId="95" xfId="0" applyFont="1" applyBorder="1" applyAlignment="1">
      <alignment horizontal="center" vertical="center" wrapText="1"/>
    </xf>
    <xf numFmtId="0" fontId="10" fillId="2" borderId="37" xfId="0" applyFont="1" applyFill="1" applyBorder="1" applyAlignment="1">
      <alignment horizontal="center" vertical="center"/>
    </xf>
    <xf numFmtId="0" fontId="10" fillId="2" borderId="38" xfId="0" applyFont="1" applyFill="1" applyBorder="1" applyAlignment="1">
      <alignment horizontal="center" vertical="center"/>
    </xf>
    <xf numFmtId="0" fontId="10" fillId="4" borderId="0" xfId="0" applyFont="1" applyFill="1" applyBorder="1" applyAlignment="1">
      <alignment horizontal="center" vertical="center" wrapText="1"/>
    </xf>
    <xf numFmtId="0" fontId="10" fillId="4" borderId="48" xfId="0" applyFont="1" applyFill="1" applyBorder="1" applyAlignment="1">
      <alignment horizontal="center" vertical="center" wrapText="1"/>
    </xf>
    <xf numFmtId="0" fontId="32" fillId="4" borderId="36" xfId="0" applyFont="1" applyFill="1" applyBorder="1" applyAlignment="1">
      <alignment horizontal="center" vertical="center" wrapText="1"/>
    </xf>
    <xf numFmtId="0" fontId="32" fillId="4" borderId="37" xfId="0" applyFont="1" applyFill="1" applyBorder="1" applyAlignment="1">
      <alignment horizontal="center" vertical="center" wrapText="1"/>
    </xf>
    <xf numFmtId="0" fontId="32" fillId="4" borderId="38" xfId="0" applyFont="1" applyFill="1" applyBorder="1" applyAlignment="1">
      <alignment horizontal="center" vertical="center" wrapText="1"/>
    </xf>
    <xf numFmtId="0" fontId="3" fillId="10" borderId="36" xfId="0" applyFont="1" applyFill="1" applyBorder="1" applyAlignment="1">
      <alignment horizontal="center"/>
    </xf>
    <xf numFmtId="0" fontId="3" fillId="10" borderId="48" xfId="0" applyFont="1" applyFill="1" applyBorder="1" applyAlignment="1">
      <alignment horizontal="center"/>
    </xf>
    <xf numFmtId="0" fontId="3" fillId="10" borderId="73" xfId="0" applyFont="1" applyFill="1" applyBorder="1" applyAlignment="1">
      <alignment horizontal="center"/>
    </xf>
    <xf numFmtId="0" fontId="27" fillId="0" borderId="42" xfId="0" applyFont="1" applyBorder="1" applyAlignment="1">
      <alignment horizontal="center" vertical="center"/>
    </xf>
    <xf numFmtId="0" fontId="27" fillId="0" borderId="3" xfId="0" applyFont="1" applyBorder="1" applyAlignment="1">
      <alignment horizontal="center" vertical="center"/>
    </xf>
    <xf numFmtId="0" fontId="27" fillId="0" borderId="50" xfId="0" applyFont="1" applyBorder="1" applyAlignment="1">
      <alignment horizontal="center" vertical="center"/>
    </xf>
    <xf numFmtId="0" fontId="27" fillId="0" borderId="1" xfId="0" applyFont="1" applyBorder="1" applyAlignment="1">
      <alignment horizontal="center" vertical="center"/>
    </xf>
    <xf numFmtId="0" fontId="27" fillId="0" borderId="9" xfId="0" applyFont="1" applyBorder="1" applyAlignment="1">
      <alignment horizontal="center" vertical="center"/>
    </xf>
    <xf numFmtId="0" fontId="27" fillId="0" borderId="106" xfId="0" applyFont="1" applyBorder="1" applyAlignment="1">
      <alignment horizontal="center" vertical="center"/>
    </xf>
    <xf numFmtId="0" fontId="27" fillId="0" borderId="107" xfId="0" applyFont="1" applyBorder="1" applyAlignment="1">
      <alignment horizontal="center" vertical="center"/>
    </xf>
    <xf numFmtId="0" fontId="27" fillId="0" borderId="110" xfId="0" applyFont="1" applyBorder="1" applyAlignment="1">
      <alignment horizontal="center" vertical="center"/>
    </xf>
    <xf numFmtId="0" fontId="27" fillId="0" borderId="4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50" xfId="0" applyFont="1" applyBorder="1" applyAlignment="1">
      <alignment horizontal="center" vertical="center" wrapText="1"/>
    </xf>
    <xf numFmtId="0" fontId="27" fillId="0" borderId="0" xfId="0" applyFont="1" applyBorder="1" applyAlignment="1">
      <alignment horizontal="right"/>
    </xf>
    <xf numFmtId="0" fontId="39" fillId="4" borderId="36" xfId="0" applyFont="1" applyFill="1" applyBorder="1" applyAlignment="1">
      <alignment horizontal="center" vertical="center"/>
    </xf>
    <xf numFmtId="0" fontId="39" fillId="4" borderId="37" xfId="0" applyFont="1" applyFill="1" applyBorder="1" applyAlignment="1">
      <alignment horizontal="center" vertical="center"/>
    </xf>
    <xf numFmtId="0" fontId="39" fillId="4" borderId="38" xfId="0" applyFont="1" applyFill="1" applyBorder="1" applyAlignment="1">
      <alignment horizontal="center" vertical="center"/>
    </xf>
    <xf numFmtId="0" fontId="39" fillId="4" borderId="73" xfId="0" applyFont="1" applyFill="1" applyBorder="1" applyAlignment="1">
      <alignment horizontal="center" vertical="center"/>
    </xf>
    <xf numFmtId="0" fontId="39" fillId="4" borderId="4" xfId="0" applyFont="1" applyFill="1" applyBorder="1" applyAlignment="1">
      <alignment horizontal="center" vertical="center"/>
    </xf>
    <xf numFmtId="0" fontId="39" fillId="4" borderId="40" xfId="0" applyFont="1" applyFill="1" applyBorder="1" applyAlignment="1">
      <alignment horizontal="center" vertical="center"/>
    </xf>
    <xf numFmtId="0" fontId="27" fillId="0" borderId="2" xfId="0" applyFont="1" applyBorder="1" applyAlignment="1">
      <alignment horizontal="center" vertical="center"/>
    </xf>
  </cellXfs>
  <cellStyles count="6">
    <cellStyle name="Komma" xfId="5" builtinId="3"/>
    <cellStyle name="Prozent" xfId="1" builtinId="5"/>
    <cellStyle name="Prozent 2" xfId="2" xr:uid="{00000000-0005-0000-0000-000002000000}"/>
    <cellStyle name="Prozent 3" xfId="3" xr:uid="{00000000-0005-0000-0000-000003000000}"/>
    <cellStyle name="Prozent 4" xfId="4" xr:uid="{00000000-0005-0000-0000-000004000000}"/>
    <cellStyle name="Standard" xfId="0" builtinId="0"/>
  </cellStyles>
  <dxfs count="0"/>
  <tableStyles count="0" defaultTableStyle="TableStyleMedium9" defaultPivotStyle="PivotStyleLight16"/>
  <colors>
    <mruColors>
      <color rgb="FFFFFFCC"/>
      <color rgb="FFB7DEE8"/>
      <color rgb="FF66FF66"/>
      <color rgb="FF00FF00"/>
      <color rgb="FF00CC99"/>
      <color rgb="FF99CC00"/>
      <color rgb="FFCCFF99"/>
      <color rgb="FFC0C0C0"/>
      <color rgb="FFCCE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H42"/>
  <sheetViews>
    <sheetView view="pageBreakPreview" zoomScale="80" zoomScaleNormal="80" zoomScaleSheetLayoutView="80" workbookViewId="0">
      <pane xSplit="1" topLeftCell="B1" activePane="topRight" state="frozen"/>
      <selection pane="topRight" activeCell="C7" sqref="C7"/>
    </sheetView>
  </sheetViews>
  <sheetFormatPr baseColWidth="10" defaultColWidth="11.44140625" defaultRowHeight="17.399999999999999" x14ac:dyDescent="0.3"/>
  <cols>
    <col min="1" max="1" width="16.6640625" style="2" customWidth="1"/>
    <col min="2" max="3" width="9.88671875" style="2" bestFit="1" customWidth="1"/>
    <col min="4" max="4" width="10.5546875" style="2" customWidth="1"/>
    <col min="5" max="5" width="8" style="2" customWidth="1"/>
    <col min="6" max="6" width="9.44140625" style="2" bestFit="1" customWidth="1"/>
    <col min="7" max="7" width="10.44140625" style="2" bestFit="1" customWidth="1"/>
    <col min="8" max="10" width="9.88671875" style="2" bestFit="1" customWidth="1"/>
    <col min="11" max="11" width="8" style="2" customWidth="1"/>
    <col min="12" max="12" width="9.44140625" style="2" bestFit="1" customWidth="1"/>
    <col min="13" max="13" width="9.88671875" style="2" bestFit="1" customWidth="1"/>
    <col min="14" max="16" width="8" style="2" customWidth="1"/>
    <col min="17" max="17" width="9.44140625" style="2" bestFit="1" customWidth="1"/>
    <col min="18" max="20" width="9.88671875" style="2" bestFit="1" customWidth="1"/>
    <col min="21" max="21" width="7.5546875" style="2" bestFit="1" customWidth="1"/>
    <col min="22" max="22" width="9.44140625" style="2" bestFit="1" customWidth="1"/>
    <col min="23" max="23" width="9.88671875" style="2" bestFit="1" customWidth="1"/>
    <col min="24" max="26" width="8" style="2" customWidth="1"/>
    <col min="27" max="27" width="9.44140625" style="2" bestFit="1" customWidth="1"/>
    <col min="28" max="30" width="9.88671875" style="2" bestFit="1" customWidth="1"/>
    <col min="31" max="31" width="8" style="2" customWidth="1"/>
    <col min="32" max="32" width="9.44140625" style="2" bestFit="1" customWidth="1"/>
    <col min="33" max="35" width="9.88671875" style="2" bestFit="1" customWidth="1"/>
    <col min="36" max="36" width="8" style="2" customWidth="1"/>
    <col min="37" max="37" width="9.44140625" style="2" bestFit="1" customWidth="1"/>
    <col min="38" max="41" width="8" style="2" customWidth="1"/>
    <col min="42" max="42" width="9.44140625" style="2" bestFit="1" customWidth="1"/>
    <col min="43" max="43" width="8.88671875" style="2" bestFit="1" customWidth="1"/>
    <col min="44" max="44" width="8.33203125" style="2" bestFit="1" customWidth="1"/>
    <col min="45" max="46" width="8" style="2" customWidth="1"/>
    <col min="47" max="47" width="9.44140625" style="2" bestFit="1" customWidth="1"/>
    <col min="48" max="48" width="11.33203125" style="2" customWidth="1"/>
    <col min="49" max="49" width="9.88671875" style="2" bestFit="1" customWidth="1"/>
    <col min="50" max="51" width="8" style="2" customWidth="1"/>
    <col min="52" max="52" width="9.44140625" style="2" bestFit="1" customWidth="1"/>
    <col min="53" max="54" width="9.88671875" style="2" bestFit="1" customWidth="1"/>
    <col min="55" max="56" width="8" style="2" customWidth="1"/>
    <col min="57" max="57" width="9.44140625" style="2" bestFit="1" customWidth="1"/>
    <col min="58" max="61" width="8" style="2" customWidth="1"/>
    <col min="62" max="62" width="9.44140625" style="2" bestFit="1" customWidth="1"/>
    <col min="63" max="65" width="9.88671875" style="2" bestFit="1" customWidth="1"/>
    <col min="66" max="66" width="8" style="2" customWidth="1"/>
    <col min="67" max="67" width="9.44140625" style="2" bestFit="1" customWidth="1"/>
    <col min="68" max="71" width="8" style="2" customWidth="1"/>
    <col min="72" max="72" width="9.44140625" style="2" bestFit="1" customWidth="1"/>
    <col min="73" max="76" width="8" style="2" customWidth="1"/>
    <col min="77" max="77" width="9.44140625" style="2" bestFit="1" customWidth="1"/>
    <col min="78" max="81" width="8" style="2" customWidth="1"/>
    <col min="82" max="82" width="9.44140625" style="2" bestFit="1" customWidth="1"/>
    <col min="83" max="86" width="8" style="2" customWidth="1"/>
    <col min="87" max="87" width="9.44140625" style="2" bestFit="1" customWidth="1"/>
    <col min="88" max="89" width="9.88671875" style="2" bestFit="1" customWidth="1"/>
    <col min="90" max="90" width="8.88671875" style="2" bestFit="1" customWidth="1"/>
    <col min="91" max="91" width="8" style="2" customWidth="1"/>
    <col min="92" max="92" width="9.44140625" style="2" bestFit="1" customWidth="1"/>
    <col min="93" max="94" width="9.88671875" style="2" bestFit="1" customWidth="1"/>
    <col min="95" max="96" width="8" style="2" customWidth="1"/>
    <col min="97" max="97" width="9.44140625" style="2" bestFit="1" customWidth="1"/>
    <col min="98" max="16384" width="11.44140625" style="2"/>
  </cols>
  <sheetData>
    <row r="1" spans="1:164" s="537" customFormat="1" ht="24.75" customHeight="1" x14ac:dyDescent="0.35">
      <c r="A1" s="556" t="s">
        <v>126</v>
      </c>
      <c r="B1" s="557"/>
      <c r="C1" s="557"/>
      <c r="D1" s="534"/>
      <c r="E1" s="535"/>
      <c r="F1" s="536"/>
      <c r="CT1" s="538"/>
      <c r="CU1" s="538"/>
      <c r="CV1" s="538"/>
      <c r="CW1" s="538"/>
      <c r="CX1" s="538"/>
      <c r="CY1" s="538"/>
      <c r="CZ1" s="538"/>
      <c r="DA1" s="538"/>
      <c r="DB1" s="538"/>
      <c r="DC1" s="538"/>
      <c r="DD1" s="538"/>
      <c r="DE1" s="538"/>
      <c r="DF1" s="538"/>
      <c r="DG1" s="538"/>
      <c r="DH1" s="538"/>
      <c r="DI1" s="538"/>
      <c r="DJ1" s="538"/>
      <c r="DK1" s="538"/>
      <c r="DL1" s="538"/>
      <c r="DM1" s="538"/>
      <c r="DN1" s="538"/>
      <c r="DO1" s="538"/>
      <c r="DP1" s="538"/>
      <c r="DQ1" s="538"/>
      <c r="DR1" s="538"/>
      <c r="DS1" s="538"/>
      <c r="DT1" s="538"/>
      <c r="DU1" s="538"/>
      <c r="DV1" s="538"/>
      <c r="DW1" s="538"/>
      <c r="DX1" s="538"/>
      <c r="DY1" s="538"/>
      <c r="DZ1" s="538"/>
      <c r="EA1" s="538"/>
      <c r="EB1" s="538"/>
      <c r="EC1" s="538"/>
      <c r="ED1" s="538"/>
      <c r="EE1" s="538"/>
      <c r="EF1" s="538"/>
      <c r="EG1" s="538"/>
      <c r="EH1" s="538"/>
      <c r="EI1" s="538"/>
      <c r="EJ1" s="538"/>
      <c r="EK1" s="538"/>
      <c r="EL1" s="538"/>
      <c r="EM1" s="538"/>
      <c r="EN1" s="538"/>
      <c r="EO1" s="538"/>
      <c r="EP1" s="538"/>
      <c r="EQ1" s="538"/>
      <c r="ER1" s="538"/>
      <c r="ES1" s="538"/>
      <c r="ET1" s="538"/>
      <c r="EU1" s="538"/>
      <c r="EV1" s="538"/>
      <c r="EW1" s="538"/>
      <c r="EX1" s="538"/>
      <c r="EY1" s="538"/>
      <c r="EZ1" s="538"/>
      <c r="FA1" s="538"/>
      <c r="FB1" s="538"/>
      <c r="FC1" s="538"/>
      <c r="FD1" s="538"/>
      <c r="FE1" s="538"/>
      <c r="FF1" s="538"/>
      <c r="FG1" s="538"/>
      <c r="FH1" s="538"/>
    </row>
    <row r="2" spans="1:164" s="537" customFormat="1" ht="18" customHeight="1" x14ac:dyDescent="0.3">
      <c r="A2" s="535" t="s">
        <v>127</v>
      </c>
      <c r="G2" s="536"/>
      <c r="H2" s="536"/>
      <c r="I2" s="536"/>
      <c r="J2" s="536"/>
      <c r="K2" s="536"/>
      <c r="L2" s="536"/>
      <c r="M2" s="536"/>
      <c r="N2" s="536"/>
      <c r="O2" s="536"/>
      <c r="P2" s="536"/>
      <c r="Q2" s="536"/>
      <c r="R2" s="536"/>
      <c r="S2" s="536"/>
      <c r="T2" s="536"/>
      <c r="U2" s="536"/>
      <c r="V2" s="536"/>
      <c r="W2" s="536"/>
      <c r="X2" s="536"/>
      <c r="Y2" s="536"/>
      <c r="Z2" s="536"/>
      <c r="AA2" s="536"/>
      <c r="AB2" s="536"/>
      <c r="CT2" s="538"/>
      <c r="CU2" s="538"/>
      <c r="CV2" s="538"/>
      <c r="CW2" s="538"/>
      <c r="CX2" s="538"/>
      <c r="CY2" s="538"/>
      <c r="CZ2" s="538"/>
      <c r="DA2" s="538"/>
      <c r="DB2" s="538"/>
      <c r="DC2" s="538"/>
      <c r="DD2" s="538"/>
      <c r="DE2" s="538"/>
      <c r="DF2" s="538"/>
      <c r="DG2" s="538"/>
      <c r="DH2" s="538"/>
      <c r="DI2" s="538"/>
      <c r="DJ2" s="538"/>
      <c r="DK2" s="538"/>
      <c r="DL2" s="538"/>
      <c r="DM2" s="538"/>
      <c r="DN2" s="538"/>
      <c r="DO2" s="538"/>
      <c r="DP2" s="538"/>
      <c r="DQ2" s="538"/>
      <c r="DR2" s="538"/>
      <c r="DS2" s="538"/>
      <c r="DT2" s="538"/>
      <c r="DU2" s="538"/>
      <c r="DV2" s="538"/>
      <c r="DW2" s="538"/>
      <c r="DX2" s="538"/>
      <c r="DY2" s="538"/>
      <c r="DZ2" s="538"/>
      <c r="EA2" s="538"/>
      <c r="EB2" s="538"/>
      <c r="EC2" s="538"/>
      <c r="ED2" s="538"/>
      <c r="EE2" s="538"/>
      <c r="EF2" s="538"/>
      <c r="EG2" s="538"/>
      <c r="EH2" s="538"/>
      <c r="EI2" s="538"/>
      <c r="EJ2" s="538"/>
      <c r="EK2" s="538"/>
      <c r="EL2" s="538"/>
      <c r="EM2" s="538"/>
      <c r="EN2" s="538"/>
      <c r="EO2" s="538"/>
      <c r="EP2" s="538"/>
      <c r="EQ2" s="538"/>
      <c r="ER2" s="538"/>
      <c r="ES2" s="538"/>
      <c r="ET2" s="538"/>
      <c r="EU2" s="538"/>
      <c r="EV2" s="538"/>
      <c r="EW2" s="538"/>
      <c r="EX2" s="538"/>
      <c r="EY2" s="538"/>
      <c r="EZ2" s="538"/>
      <c r="FA2" s="538"/>
      <c r="FB2" s="538"/>
      <c r="FC2" s="538"/>
      <c r="FD2" s="538"/>
      <c r="FE2" s="538"/>
      <c r="FF2" s="538"/>
      <c r="FG2" s="538"/>
      <c r="FH2" s="538"/>
    </row>
    <row r="3" spans="1:164" ht="18" customHeight="1" x14ac:dyDescent="0.3">
      <c r="A3" s="115"/>
      <c r="G3" s="1"/>
      <c r="H3" s="1"/>
      <c r="I3" s="1"/>
      <c r="J3" s="1"/>
      <c r="K3" s="1"/>
      <c r="L3" s="1"/>
      <c r="M3" s="1"/>
      <c r="N3" s="1"/>
      <c r="O3" s="1"/>
      <c r="P3" s="1"/>
      <c r="Q3" s="1"/>
      <c r="R3" s="1"/>
      <c r="S3" s="1"/>
      <c r="T3" s="1"/>
      <c r="U3" s="1"/>
      <c r="V3" s="1"/>
      <c r="W3" s="1"/>
      <c r="X3" s="1"/>
      <c r="Y3" s="1"/>
      <c r="Z3" s="1"/>
      <c r="AA3" s="1"/>
      <c r="AB3" s="1"/>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row>
    <row r="4" spans="1:164" ht="18" customHeight="1" x14ac:dyDescent="0.3">
      <c r="A4" s="1" t="s">
        <v>43</v>
      </c>
      <c r="G4" s="1"/>
      <c r="H4" s="1"/>
      <c r="I4" s="1"/>
      <c r="J4" s="1"/>
      <c r="K4" s="1"/>
      <c r="L4" s="1"/>
      <c r="M4" s="1"/>
      <c r="N4" s="1"/>
      <c r="O4" s="1"/>
      <c r="P4" s="1"/>
      <c r="Q4" s="1"/>
      <c r="R4" s="1"/>
      <c r="S4" s="1"/>
      <c r="T4" s="1"/>
      <c r="U4" s="1"/>
      <c r="V4" s="1"/>
      <c r="W4" s="1"/>
      <c r="X4" s="1"/>
      <c r="Y4" s="1"/>
      <c r="Z4" s="1"/>
      <c r="AA4" s="1"/>
      <c r="AB4" s="1"/>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row>
    <row r="5" spans="1:164" s="63" customFormat="1" ht="18" customHeight="1" x14ac:dyDescent="0.25">
      <c r="B5" s="66"/>
      <c r="C5" s="66"/>
      <c r="D5" s="66"/>
      <c r="E5" s="66"/>
      <c r="F5" s="66"/>
      <c r="G5" s="66"/>
      <c r="H5" s="66"/>
      <c r="I5" s="66"/>
      <c r="J5" s="66"/>
      <c r="K5" s="66"/>
      <c r="L5" s="66"/>
      <c r="M5" s="66"/>
      <c r="N5" s="66"/>
      <c r="O5" s="66"/>
      <c r="P5" s="66"/>
      <c r="Q5" s="66"/>
      <c r="R5" s="66"/>
      <c r="S5" s="66"/>
      <c r="T5" s="66"/>
      <c r="U5" s="66"/>
      <c r="V5" s="66"/>
      <c r="W5" s="66"/>
      <c r="X5" s="66"/>
      <c r="Y5" s="66"/>
      <c r="Z5" s="66"/>
      <c r="AA5" s="66"/>
      <c r="AB5" s="66"/>
      <c r="CT5" s="65"/>
      <c r="CU5" s="65"/>
      <c r="CV5" s="65"/>
      <c r="CW5" s="65"/>
      <c r="CX5" s="65"/>
      <c r="CY5" s="65"/>
      <c r="CZ5" s="65"/>
      <c r="DA5" s="65"/>
      <c r="DB5" s="65"/>
      <c r="DC5" s="65"/>
      <c r="DD5" s="65"/>
      <c r="DE5" s="65"/>
      <c r="DF5" s="65"/>
      <c r="DG5" s="65"/>
      <c r="DH5" s="65"/>
      <c r="DI5" s="65"/>
      <c r="DJ5" s="65"/>
      <c r="DK5" s="65"/>
      <c r="DL5" s="65"/>
      <c r="DM5" s="65"/>
      <c r="DN5" s="65"/>
      <c r="DO5" s="65"/>
      <c r="DP5" s="65"/>
      <c r="DQ5" s="65"/>
      <c r="DR5" s="65"/>
      <c r="DS5" s="65"/>
      <c r="DT5" s="65"/>
      <c r="DU5" s="65"/>
      <c r="DV5" s="65"/>
      <c r="DW5" s="65"/>
      <c r="DX5" s="65"/>
      <c r="DY5" s="65"/>
      <c r="DZ5" s="65"/>
      <c r="EA5" s="65"/>
      <c r="EB5" s="65"/>
      <c r="EC5" s="65"/>
      <c r="ED5" s="65"/>
      <c r="EE5" s="65"/>
      <c r="EF5" s="65"/>
      <c r="EG5" s="65"/>
      <c r="EH5" s="65"/>
      <c r="EI5" s="65"/>
      <c r="EJ5" s="65"/>
      <c r="EK5" s="65"/>
      <c r="EL5" s="65"/>
      <c r="EM5" s="65"/>
      <c r="EN5" s="65"/>
      <c r="EO5" s="65"/>
      <c r="EP5" s="65"/>
      <c r="EQ5" s="65"/>
      <c r="ER5" s="65"/>
      <c r="ES5" s="65"/>
      <c r="ET5" s="65"/>
      <c r="EU5" s="65"/>
      <c r="EV5" s="65"/>
      <c r="EW5" s="65"/>
      <c r="EX5" s="65"/>
      <c r="EY5" s="65"/>
      <c r="EZ5" s="65"/>
      <c r="FA5" s="65"/>
      <c r="FB5" s="65"/>
      <c r="FC5" s="65"/>
      <c r="FD5" s="65"/>
      <c r="FE5" s="65"/>
      <c r="FF5" s="65"/>
      <c r="FG5" s="65"/>
      <c r="FH5" s="65"/>
    </row>
    <row r="6" spans="1:164" s="63" customFormat="1" ht="18" customHeight="1" x14ac:dyDescent="0.25">
      <c r="A6" s="498"/>
      <c r="B6" s="66"/>
      <c r="C6" s="66"/>
      <c r="D6" s="66"/>
      <c r="E6" s="66"/>
      <c r="F6" s="66"/>
      <c r="G6" s="66"/>
      <c r="H6" s="66"/>
      <c r="I6" s="66"/>
      <c r="J6" s="66"/>
      <c r="K6" s="66"/>
      <c r="L6" s="66"/>
      <c r="M6" s="66"/>
      <c r="N6" s="66"/>
      <c r="O6" s="66"/>
      <c r="P6" s="66"/>
      <c r="Q6" s="66"/>
      <c r="R6" s="66"/>
      <c r="S6" s="66"/>
      <c r="T6" s="66"/>
      <c r="U6" s="66"/>
      <c r="V6" s="66"/>
      <c r="W6" s="66"/>
      <c r="X6" s="66"/>
      <c r="Y6" s="66"/>
      <c r="Z6" s="66"/>
      <c r="AA6" s="66"/>
      <c r="AB6" s="66"/>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row>
    <row r="7" spans="1:164" ht="18" customHeight="1" thickBot="1" x14ac:dyDescent="0.35">
      <c r="A7" s="539" t="s">
        <v>128</v>
      </c>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row>
    <row r="8" spans="1:164" ht="19.8" thickBot="1" x14ac:dyDescent="0.35">
      <c r="A8" s="504" t="s">
        <v>123</v>
      </c>
      <c r="B8" s="561"/>
      <c r="C8" s="561"/>
      <c r="D8" s="561"/>
      <c r="E8" s="561"/>
      <c r="F8" s="561"/>
      <c r="G8" s="562"/>
      <c r="H8" s="561" t="s">
        <v>116</v>
      </c>
      <c r="I8" s="561"/>
      <c r="J8" s="561"/>
      <c r="K8" s="561"/>
      <c r="L8" s="561"/>
      <c r="M8" s="561"/>
      <c r="N8" s="561"/>
      <c r="O8" s="561"/>
      <c r="P8" s="561"/>
      <c r="Q8" s="561"/>
      <c r="R8" s="561"/>
      <c r="S8" s="561"/>
      <c r="T8" s="561"/>
      <c r="U8" s="561"/>
      <c r="V8" s="561"/>
      <c r="W8" s="563" t="s">
        <v>25</v>
      </c>
      <c r="X8" s="561"/>
      <c r="Y8" s="561"/>
      <c r="Z8" s="561"/>
      <c r="AA8" s="561"/>
      <c r="AB8" s="561"/>
      <c r="AC8" s="561"/>
      <c r="AD8" s="561"/>
      <c r="AE8" s="561"/>
      <c r="AF8" s="561"/>
      <c r="AG8" s="561"/>
      <c r="AH8" s="561"/>
      <c r="AI8" s="561"/>
      <c r="AJ8" s="561"/>
      <c r="AK8" s="561"/>
      <c r="AL8" s="563" t="s">
        <v>26</v>
      </c>
      <c r="AM8" s="561"/>
      <c r="AN8" s="561"/>
      <c r="AO8" s="561"/>
      <c r="AP8" s="561"/>
      <c r="AQ8" s="561"/>
      <c r="AR8" s="561"/>
      <c r="AS8" s="561"/>
      <c r="AT8" s="561"/>
      <c r="AU8" s="561"/>
      <c r="AV8" s="561"/>
      <c r="AW8" s="561"/>
      <c r="AX8" s="561"/>
      <c r="AY8" s="561"/>
      <c r="AZ8" s="561"/>
      <c r="BA8" s="561"/>
      <c r="BB8" s="561"/>
      <c r="BC8" s="561"/>
      <c r="BD8" s="561"/>
      <c r="BE8" s="561"/>
      <c r="BF8" s="561"/>
      <c r="BG8" s="561"/>
      <c r="BH8" s="561"/>
      <c r="BI8" s="561"/>
      <c r="BJ8" s="561"/>
      <c r="BK8" s="561"/>
      <c r="BL8" s="561"/>
      <c r="BM8" s="561"/>
      <c r="BN8" s="561"/>
      <c r="BO8" s="562"/>
      <c r="BP8" s="564" t="s">
        <v>11</v>
      </c>
      <c r="BQ8" s="565"/>
      <c r="BR8" s="565"/>
      <c r="BS8" s="565"/>
      <c r="BT8" s="565"/>
      <c r="BU8" s="565"/>
      <c r="BV8" s="565"/>
      <c r="BW8" s="565"/>
      <c r="BX8" s="565"/>
      <c r="BY8" s="565"/>
      <c r="BZ8" s="565"/>
      <c r="CA8" s="565"/>
      <c r="CB8" s="565"/>
      <c r="CC8" s="565"/>
      <c r="CD8" s="565"/>
      <c r="CE8" s="565"/>
      <c r="CF8" s="565"/>
      <c r="CG8" s="565"/>
      <c r="CH8" s="565"/>
      <c r="CI8" s="565"/>
      <c r="CJ8" s="565"/>
      <c r="CK8" s="565"/>
      <c r="CL8" s="565"/>
      <c r="CM8" s="565"/>
      <c r="CN8" s="565"/>
      <c r="CO8" s="565"/>
      <c r="CP8" s="565"/>
      <c r="CQ8" s="565"/>
      <c r="CR8" s="565"/>
      <c r="CS8" s="566"/>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row>
    <row r="9" spans="1:164" ht="65.25" customHeight="1" x14ac:dyDescent="0.3">
      <c r="A9" s="503"/>
      <c r="B9" s="558" t="s">
        <v>5</v>
      </c>
      <c r="C9" s="559"/>
      <c r="D9" s="559"/>
      <c r="E9" s="559"/>
      <c r="F9" s="559"/>
      <c r="G9" s="560"/>
      <c r="H9" s="559" t="s">
        <v>27</v>
      </c>
      <c r="I9" s="559"/>
      <c r="J9" s="559"/>
      <c r="K9" s="559"/>
      <c r="L9" s="560"/>
      <c r="M9" s="559" t="s">
        <v>28</v>
      </c>
      <c r="N9" s="559"/>
      <c r="O9" s="559"/>
      <c r="P9" s="559"/>
      <c r="Q9" s="560"/>
      <c r="R9" s="558" t="s">
        <v>5</v>
      </c>
      <c r="S9" s="559"/>
      <c r="T9" s="559"/>
      <c r="U9" s="559"/>
      <c r="V9" s="560"/>
      <c r="W9" s="559" t="s">
        <v>6</v>
      </c>
      <c r="X9" s="559"/>
      <c r="Y9" s="559"/>
      <c r="Z9" s="559"/>
      <c r="AA9" s="560"/>
      <c r="AB9" s="559" t="s">
        <v>7</v>
      </c>
      <c r="AC9" s="559"/>
      <c r="AD9" s="559"/>
      <c r="AE9" s="559"/>
      <c r="AF9" s="560"/>
      <c r="AG9" s="559" t="s">
        <v>5</v>
      </c>
      <c r="AH9" s="559"/>
      <c r="AI9" s="559"/>
      <c r="AJ9" s="559"/>
      <c r="AK9" s="559"/>
      <c r="AL9" s="558" t="s">
        <v>8</v>
      </c>
      <c r="AM9" s="559"/>
      <c r="AN9" s="559"/>
      <c r="AO9" s="559"/>
      <c r="AP9" s="559"/>
      <c r="AQ9" s="558" t="s">
        <v>9</v>
      </c>
      <c r="AR9" s="559"/>
      <c r="AS9" s="559"/>
      <c r="AT9" s="559"/>
      <c r="AU9" s="560"/>
      <c r="AV9" s="559" t="s">
        <v>44</v>
      </c>
      <c r="AW9" s="559"/>
      <c r="AX9" s="559"/>
      <c r="AY9" s="559"/>
      <c r="AZ9" s="559"/>
      <c r="BA9" s="558" t="s">
        <v>10</v>
      </c>
      <c r="BB9" s="559"/>
      <c r="BC9" s="559"/>
      <c r="BD9" s="559"/>
      <c r="BE9" s="560"/>
      <c r="BF9" s="559" t="s">
        <v>23</v>
      </c>
      <c r="BG9" s="559"/>
      <c r="BH9" s="559"/>
      <c r="BI9" s="559"/>
      <c r="BJ9" s="560"/>
      <c r="BK9" s="558" t="s">
        <v>5</v>
      </c>
      <c r="BL9" s="559"/>
      <c r="BM9" s="559"/>
      <c r="BN9" s="559"/>
      <c r="BO9" s="559"/>
      <c r="BP9" s="558" t="s">
        <v>12</v>
      </c>
      <c r="BQ9" s="559"/>
      <c r="BR9" s="559"/>
      <c r="BS9" s="559"/>
      <c r="BT9" s="560"/>
      <c r="BU9" s="559" t="s">
        <v>13</v>
      </c>
      <c r="BV9" s="559"/>
      <c r="BW9" s="559"/>
      <c r="BX9" s="559"/>
      <c r="BY9" s="559"/>
      <c r="BZ9" s="558" t="s">
        <v>14</v>
      </c>
      <c r="CA9" s="559"/>
      <c r="CB9" s="559"/>
      <c r="CC9" s="559"/>
      <c r="CD9" s="560"/>
      <c r="CE9" s="559" t="s">
        <v>15</v>
      </c>
      <c r="CF9" s="559"/>
      <c r="CG9" s="559"/>
      <c r="CH9" s="559"/>
      <c r="CI9" s="560"/>
      <c r="CJ9" s="558" t="s">
        <v>61</v>
      </c>
      <c r="CK9" s="559"/>
      <c r="CL9" s="559"/>
      <c r="CM9" s="559"/>
      <c r="CN9" s="560"/>
      <c r="CO9" s="558" t="s">
        <v>23</v>
      </c>
      <c r="CP9" s="559"/>
      <c r="CQ9" s="559"/>
      <c r="CR9" s="559"/>
      <c r="CS9" s="560"/>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row>
    <row r="10" spans="1:164" s="61" customFormat="1" ht="45" customHeight="1" x14ac:dyDescent="0.25">
      <c r="A10" s="235"/>
      <c r="B10" s="219" t="s">
        <v>3</v>
      </c>
      <c r="C10" s="58" t="s">
        <v>1</v>
      </c>
      <c r="D10" s="58" t="s">
        <v>29</v>
      </c>
      <c r="E10" s="119" t="s">
        <v>30</v>
      </c>
      <c r="F10" s="60" t="s">
        <v>47</v>
      </c>
      <c r="G10" s="193" t="s">
        <v>4</v>
      </c>
      <c r="H10" s="59" t="s">
        <v>3</v>
      </c>
      <c r="I10" s="58" t="s">
        <v>1</v>
      </c>
      <c r="J10" s="58" t="s">
        <v>29</v>
      </c>
      <c r="K10" s="119" t="s">
        <v>30</v>
      </c>
      <c r="L10" s="193" t="s">
        <v>47</v>
      </c>
      <c r="M10" s="59" t="s">
        <v>3</v>
      </c>
      <c r="N10" s="58" t="s">
        <v>1</v>
      </c>
      <c r="O10" s="58" t="s">
        <v>29</v>
      </c>
      <c r="P10" s="119" t="s">
        <v>30</v>
      </c>
      <c r="Q10" s="193" t="s">
        <v>47</v>
      </c>
      <c r="R10" s="253" t="s">
        <v>3</v>
      </c>
      <c r="S10" s="119" t="s">
        <v>1</v>
      </c>
      <c r="T10" s="119" t="s">
        <v>29</v>
      </c>
      <c r="U10" s="172" t="s">
        <v>30</v>
      </c>
      <c r="V10" s="254" t="s">
        <v>47</v>
      </c>
      <c r="W10" s="172" t="s">
        <v>3</v>
      </c>
      <c r="X10" s="119" t="s">
        <v>1</v>
      </c>
      <c r="Y10" s="119" t="s">
        <v>29</v>
      </c>
      <c r="Z10" s="119" t="s">
        <v>30</v>
      </c>
      <c r="AA10" s="254" t="s">
        <v>47</v>
      </c>
      <c r="AB10" s="172" t="s">
        <v>3</v>
      </c>
      <c r="AC10" s="119" t="s">
        <v>1</v>
      </c>
      <c r="AD10" s="119" t="s">
        <v>29</v>
      </c>
      <c r="AE10" s="119" t="s">
        <v>30</v>
      </c>
      <c r="AF10" s="254" t="s">
        <v>47</v>
      </c>
      <c r="AG10" s="172" t="s">
        <v>3</v>
      </c>
      <c r="AH10" s="119" t="s">
        <v>1</v>
      </c>
      <c r="AI10" s="119" t="s">
        <v>29</v>
      </c>
      <c r="AJ10" s="119" t="s">
        <v>30</v>
      </c>
      <c r="AK10" s="189" t="s">
        <v>47</v>
      </c>
      <c r="AL10" s="253" t="s">
        <v>3</v>
      </c>
      <c r="AM10" s="58" t="s">
        <v>1</v>
      </c>
      <c r="AN10" s="58" t="s">
        <v>29</v>
      </c>
      <c r="AO10" s="119" t="s">
        <v>30</v>
      </c>
      <c r="AP10" s="189" t="s">
        <v>47</v>
      </c>
      <c r="AQ10" s="253" t="s">
        <v>3</v>
      </c>
      <c r="AR10" s="58" t="s">
        <v>1</v>
      </c>
      <c r="AS10" s="58" t="s">
        <v>29</v>
      </c>
      <c r="AT10" s="119" t="s">
        <v>30</v>
      </c>
      <c r="AU10" s="254" t="s">
        <v>47</v>
      </c>
      <c r="AV10" s="59" t="s">
        <v>3</v>
      </c>
      <c r="AW10" s="58" t="s">
        <v>1</v>
      </c>
      <c r="AX10" s="58" t="s">
        <v>29</v>
      </c>
      <c r="AY10" s="119" t="s">
        <v>30</v>
      </c>
      <c r="AZ10" s="189" t="s">
        <v>47</v>
      </c>
      <c r="BA10" s="219" t="s">
        <v>3</v>
      </c>
      <c r="BB10" s="58" t="s">
        <v>1</v>
      </c>
      <c r="BC10" s="58" t="s">
        <v>29</v>
      </c>
      <c r="BD10" s="119" t="s">
        <v>30</v>
      </c>
      <c r="BE10" s="254" t="s">
        <v>47</v>
      </c>
      <c r="BF10" s="59" t="s">
        <v>3</v>
      </c>
      <c r="BG10" s="58" t="s">
        <v>1</v>
      </c>
      <c r="BH10" s="58" t="s">
        <v>29</v>
      </c>
      <c r="BI10" s="119" t="s">
        <v>30</v>
      </c>
      <c r="BJ10" s="254" t="s">
        <v>47</v>
      </c>
      <c r="BK10" s="219" t="s">
        <v>3</v>
      </c>
      <c r="BL10" s="58" t="s">
        <v>1</v>
      </c>
      <c r="BM10" s="58" t="s">
        <v>29</v>
      </c>
      <c r="BN10" s="119" t="s">
        <v>30</v>
      </c>
      <c r="BO10" s="189" t="s">
        <v>47</v>
      </c>
      <c r="BP10" s="253" t="s">
        <v>3</v>
      </c>
      <c r="BQ10" s="58" t="s">
        <v>1</v>
      </c>
      <c r="BR10" s="58" t="s">
        <v>29</v>
      </c>
      <c r="BS10" s="59" t="s">
        <v>30</v>
      </c>
      <c r="BT10" s="254" t="s">
        <v>47</v>
      </c>
      <c r="BU10" s="172" t="s">
        <v>3</v>
      </c>
      <c r="BV10" s="58" t="s">
        <v>1</v>
      </c>
      <c r="BW10" s="58" t="s">
        <v>29</v>
      </c>
      <c r="BX10" s="59" t="s">
        <v>30</v>
      </c>
      <c r="BY10" s="189" t="s">
        <v>47</v>
      </c>
      <c r="BZ10" s="253" t="s">
        <v>3</v>
      </c>
      <c r="CA10" s="58" t="s">
        <v>1</v>
      </c>
      <c r="CB10" s="58" t="s">
        <v>29</v>
      </c>
      <c r="CC10" s="59" t="s">
        <v>30</v>
      </c>
      <c r="CD10" s="254" t="s">
        <v>47</v>
      </c>
      <c r="CE10" s="59" t="s">
        <v>3</v>
      </c>
      <c r="CF10" s="58" t="s">
        <v>1</v>
      </c>
      <c r="CG10" s="58" t="s">
        <v>29</v>
      </c>
      <c r="CH10" s="59" t="s">
        <v>30</v>
      </c>
      <c r="CI10" s="254" t="s">
        <v>47</v>
      </c>
      <c r="CJ10" s="253" t="s">
        <v>3</v>
      </c>
      <c r="CK10" s="58" t="s">
        <v>1</v>
      </c>
      <c r="CL10" s="58" t="s">
        <v>29</v>
      </c>
      <c r="CM10" s="59" t="s">
        <v>30</v>
      </c>
      <c r="CN10" s="254" t="s">
        <v>47</v>
      </c>
      <c r="CO10" s="59" t="s">
        <v>3</v>
      </c>
      <c r="CP10" s="58" t="s">
        <v>1</v>
      </c>
      <c r="CQ10" s="58" t="s">
        <v>29</v>
      </c>
      <c r="CR10" s="59" t="s">
        <v>30</v>
      </c>
      <c r="CS10" s="254" t="s">
        <v>47</v>
      </c>
      <c r="CT10" s="67"/>
      <c r="CU10" s="67"/>
      <c r="CV10" s="67"/>
      <c r="CW10" s="67"/>
      <c r="CX10" s="67"/>
      <c r="CY10" s="67"/>
      <c r="CZ10" s="67"/>
      <c r="DA10" s="67"/>
      <c r="DB10" s="67"/>
      <c r="DC10" s="67"/>
      <c r="DD10" s="67"/>
      <c r="DE10" s="67"/>
      <c r="DF10" s="67"/>
      <c r="DG10" s="67"/>
      <c r="DH10" s="67"/>
      <c r="DI10" s="67"/>
      <c r="DJ10" s="67"/>
      <c r="DK10" s="67"/>
      <c r="DL10" s="67"/>
      <c r="DM10" s="67"/>
      <c r="DN10" s="67"/>
      <c r="DO10" s="67"/>
      <c r="DP10" s="67"/>
      <c r="DQ10" s="67"/>
      <c r="DR10" s="67"/>
      <c r="DS10" s="67"/>
      <c r="DT10" s="67"/>
      <c r="DU10" s="67"/>
      <c r="DV10" s="67"/>
      <c r="DW10" s="67"/>
      <c r="DX10" s="67"/>
      <c r="DY10" s="67"/>
      <c r="DZ10" s="67"/>
      <c r="EA10" s="67"/>
      <c r="EB10" s="67"/>
      <c r="EC10" s="67"/>
      <c r="ED10" s="67"/>
      <c r="EE10" s="67"/>
      <c r="EF10" s="67"/>
      <c r="EG10" s="67"/>
      <c r="EH10" s="67"/>
      <c r="EI10" s="67"/>
      <c r="EJ10" s="67"/>
      <c r="EK10" s="67"/>
      <c r="EL10" s="67"/>
      <c r="EM10" s="67"/>
      <c r="EN10" s="67"/>
      <c r="EO10" s="67"/>
      <c r="EP10" s="67"/>
      <c r="EQ10" s="67"/>
      <c r="ER10" s="67"/>
      <c r="ES10" s="67"/>
      <c r="ET10" s="67"/>
      <c r="EU10" s="67"/>
      <c r="EV10" s="67"/>
      <c r="EW10" s="67"/>
      <c r="EX10" s="67"/>
      <c r="EY10" s="67"/>
      <c r="EZ10" s="67"/>
      <c r="FA10" s="67"/>
      <c r="FB10" s="67"/>
      <c r="FC10" s="67"/>
      <c r="FD10" s="67"/>
      <c r="FE10" s="67"/>
      <c r="FF10" s="67"/>
      <c r="FG10" s="67"/>
      <c r="FH10" s="67"/>
    </row>
    <row r="11" spans="1:164" s="4" customFormat="1" ht="18.75" customHeight="1" x14ac:dyDescent="0.3">
      <c r="A11" s="236" t="s">
        <v>48</v>
      </c>
      <c r="B11" s="246">
        <v>7442</v>
      </c>
      <c r="C11" s="18">
        <v>5007</v>
      </c>
      <c r="D11" s="159">
        <v>2383</v>
      </c>
      <c r="E11" s="165">
        <v>33</v>
      </c>
      <c r="F11" s="20">
        <v>19</v>
      </c>
      <c r="G11" s="244">
        <f>C11/B11</f>
        <v>0.67280300994356357</v>
      </c>
      <c r="H11" s="27">
        <v>5613</v>
      </c>
      <c r="I11" s="18">
        <v>3761</v>
      </c>
      <c r="J11" s="159">
        <v>1813</v>
      </c>
      <c r="K11" s="165">
        <v>26</v>
      </c>
      <c r="L11" s="238">
        <v>13</v>
      </c>
      <c r="M11" s="5">
        <v>1829</v>
      </c>
      <c r="N11" s="33">
        <v>1246</v>
      </c>
      <c r="O11" s="167">
        <v>570</v>
      </c>
      <c r="P11" s="171">
        <v>7</v>
      </c>
      <c r="Q11" s="247">
        <v>6</v>
      </c>
      <c r="R11" s="198">
        <f>H11+M11</f>
        <v>7442</v>
      </c>
      <c r="S11" s="117">
        <f>I11+N11</f>
        <v>5007</v>
      </c>
      <c r="T11" s="117">
        <f>J11+O11</f>
        <v>2383</v>
      </c>
      <c r="U11" s="117">
        <f>K11+P11</f>
        <v>33</v>
      </c>
      <c r="V11" s="263">
        <f>L11+Q11</f>
        <v>19</v>
      </c>
      <c r="W11" s="258">
        <v>2099</v>
      </c>
      <c r="X11" s="179">
        <v>1408</v>
      </c>
      <c r="Y11" s="179">
        <v>676</v>
      </c>
      <c r="Z11" s="179">
        <v>11</v>
      </c>
      <c r="AA11" s="255">
        <v>4</v>
      </c>
      <c r="AB11" s="16">
        <v>5343</v>
      </c>
      <c r="AC11" s="179">
        <v>3599</v>
      </c>
      <c r="AD11" s="179">
        <v>1707</v>
      </c>
      <c r="AE11" s="179">
        <v>22</v>
      </c>
      <c r="AF11" s="255">
        <v>15</v>
      </c>
      <c r="AG11" s="88">
        <f>W11+AB11</f>
        <v>7442</v>
      </c>
      <c r="AH11" s="117">
        <f>X11+AC11</f>
        <v>5007</v>
      </c>
      <c r="AI11" s="117">
        <f>Y11+AD11</f>
        <v>2383</v>
      </c>
      <c r="AJ11" s="117">
        <f>Z11+AE11</f>
        <v>33</v>
      </c>
      <c r="AK11" s="230">
        <f>AA11+AF11</f>
        <v>19</v>
      </c>
      <c r="AL11" s="246">
        <v>121</v>
      </c>
      <c r="AM11" s="18">
        <v>82</v>
      </c>
      <c r="AN11" s="19">
        <v>39</v>
      </c>
      <c r="AO11" s="184">
        <v>0</v>
      </c>
      <c r="AP11" s="245">
        <v>0</v>
      </c>
      <c r="AQ11" s="246">
        <v>965</v>
      </c>
      <c r="AR11" s="18">
        <v>675</v>
      </c>
      <c r="AS11" s="19">
        <v>283</v>
      </c>
      <c r="AT11" s="184">
        <v>5</v>
      </c>
      <c r="AU11" s="238">
        <v>2</v>
      </c>
      <c r="AV11" s="27">
        <v>2599</v>
      </c>
      <c r="AW11" s="18">
        <v>1696</v>
      </c>
      <c r="AX11" s="19">
        <v>881</v>
      </c>
      <c r="AY11" s="184">
        <v>17</v>
      </c>
      <c r="AZ11" s="245">
        <v>5</v>
      </c>
      <c r="BA11" s="246">
        <v>3428</v>
      </c>
      <c r="BB11" s="18">
        <v>2331</v>
      </c>
      <c r="BC11" s="19">
        <v>1080</v>
      </c>
      <c r="BD11" s="185">
        <v>11</v>
      </c>
      <c r="BE11" s="238">
        <v>6</v>
      </c>
      <c r="BF11" s="5">
        <v>329</v>
      </c>
      <c r="BG11" s="33">
        <v>223</v>
      </c>
      <c r="BH11" s="34">
        <v>100</v>
      </c>
      <c r="BI11" s="186">
        <v>0</v>
      </c>
      <c r="BJ11" s="247">
        <v>6</v>
      </c>
      <c r="BK11" s="266">
        <f t="shared" ref="BK11:BK12" si="0">AL11+AQ11+AV11+BA11+BF11</f>
        <v>7442</v>
      </c>
      <c r="BL11" s="124">
        <f t="shared" ref="BL11:BO12" si="1">AM11+AR11+AW11+BB11+BG11</f>
        <v>5007</v>
      </c>
      <c r="BM11" s="124">
        <f t="shared" si="1"/>
        <v>2383</v>
      </c>
      <c r="BN11" s="125">
        <f t="shared" si="1"/>
        <v>33</v>
      </c>
      <c r="BO11" s="269">
        <f>AP11+AU11+AZ11+BE11+BJ11</f>
        <v>19</v>
      </c>
      <c r="BP11" s="246">
        <v>159</v>
      </c>
      <c r="BQ11" s="18">
        <v>108</v>
      </c>
      <c r="BR11" s="19">
        <v>50</v>
      </c>
      <c r="BS11" s="20">
        <v>0</v>
      </c>
      <c r="BT11" s="238">
        <v>1</v>
      </c>
      <c r="BU11" s="27">
        <v>118</v>
      </c>
      <c r="BV11" s="18">
        <v>71</v>
      </c>
      <c r="BW11" s="19">
        <v>45</v>
      </c>
      <c r="BX11" s="20">
        <v>0</v>
      </c>
      <c r="BY11" s="245">
        <v>2</v>
      </c>
      <c r="BZ11" s="246">
        <v>65</v>
      </c>
      <c r="CA11" s="15">
        <v>46</v>
      </c>
      <c r="CB11" s="19">
        <v>19</v>
      </c>
      <c r="CC11" s="12">
        <v>0</v>
      </c>
      <c r="CD11" s="270">
        <v>0</v>
      </c>
      <c r="CE11" s="27">
        <v>71</v>
      </c>
      <c r="CF11" s="18">
        <v>46</v>
      </c>
      <c r="CG11" s="19">
        <v>25</v>
      </c>
      <c r="CH11" s="20">
        <v>0</v>
      </c>
      <c r="CI11" s="238">
        <v>0</v>
      </c>
      <c r="CJ11" s="213">
        <v>3148</v>
      </c>
      <c r="CK11" s="33">
        <v>2154</v>
      </c>
      <c r="CL11" s="34">
        <v>970</v>
      </c>
      <c r="CM11" s="35">
        <v>16</v>
      </c>
      <c r="CN11" s="247">
        <v>8</v>
      </c>
      <c r="CO11" s="5">
        <v>3881</v>
      </c>
      <c r="CP11" s="33">
        <v>2582</v>
      </c>
      <c r="CQ11" s="34">
        <v>1274</v>
      </c>
      <c r="CR11" s="35">
        <v>17</v>
      </c>
      <c r="CS11" s="247">
        <v>8</v>
      </c>
      <c r="CT11" s="68"/>
      <c r="CU11" s="68"/>
      <c r="CV11" s="68"/>
      <c r="CW11" s="68"/>
      <c r="CX11" s="68"/>
      <c r="CY11" s="68"/>
      <c r="CZ11" s="68"/>
      <c r="DA11" s="68"/>
      <c r="DB11" s="68"/>
      <c r="DC11" s="68"/>
      <c r="DD11" s="68"/>
      <c r="DE11" s="68"/>
      <c r="DF11" s="68"/>
      <c r="DG11" s="68"/>
      <c r="DH11" s="68"/>
      <c r="DI11" s="68"/>
      <c r="DJ11" s="68"/>
      <c r="DK11" s="68"/>
      <c r="DL11" s="68"/>
      <c r="DM11" s="68"/>
      <c r="DN11" s="68"/>
      <c r="DO11" s="68"/>
      <c r="DP11" s="68"/>
      <c r="DQ11" s="68"/>
      <c r="DR11" s="68"/>
      <c r="DS11" s="68"/>
      <c r="DT11" s="68"/>
      <c r="DU11" s="68"/>
      <c r="DV11" s="68"/>
      <c r="DW11" s="68"/>
      <c r="DX11" s="68"/>
      <c r="DY11" s="68"/>
      <c r="DZ11" s="68"/>
      <c r="EA11" s="68"/>
      <c r="EB11" s="68"/>
      <c r="EC11" s="68"/>
      <c r="ED11" s="68"/>
      <c r="EE11" s="68"/>
      <c r="EF11" s="68"/>
      <c r="EG11" s="68"/>
      <c r="EH11" s="68"/>
      <c r="EI11" s="68"/>
      <c r="EJ11" s="68"/>
      <c r="EK11" s="68"/>
      <c r="EL11" s="68"/>
      <c r="EM11" s="68"/>
      <c r="EN11" s="68"/>
      <c r="EO11" s="68"/>
      <c r="EP11" s="68"/>
      <c r="EQ11" s="68"/>
      <c r="ER11" s="68"/>
      <c r="ES11" s="68"/>
      <c r="ET11" s="68"/>
      <c r="EU11" s="68"/>
      <c r="EV11" s="68"/>
      <c r="EW11" s="68"/>
      <c r="EX11" s="68"/>
      <c r="EY11" s="68"/>
      <c r="EZ11" s="68"/>
      <c r="FA11" s="68"/>
      <c r="FB11" s="68"/>
      <c r="FC11" s="68"/>
      <c r="FD11" s="68"/>
      <c r="FE11" s="68"/>
      <c r="FF11" s="68"/>
      <c r="FG11" s="68"/>
      <c r="FH11" s="68"/>
    </row>
    <row r="12" spans="1:164" s="4" customFormat="1" ht="18.75" customHeight="1" x14ac:dyDescent="0.3">
      <c r="A12" s="282" t="s">
        <v>49</v>
      </c>
      <c r="B12" s="288">
        <v>0</v>
      </c>
      <c r="C12" s="283">
        <v>0</v>
      </c>
      <c r="D12" s="284">
        <v>0</v>
      </c>
      <c r="E12" s="285">
        <v>0</v>
      </c>
      <c r="F12" s="289">
        <v>0</v>
      </c>
      <c r="G12" s="290">
        <v>0</v>
      </c>
      <c r="H12" s="291">
        <v>0</v>
      </c>
      <c r="I12" s="283">
        <v>0</v>
      </c>
      <c r="J12" s="284">
        <v>0</v>
      </c>
      <c r="K12" s="285">
        <v>0</v>
      </c>
      <c r="L12" s="286">
        <v>0</v>
      </c>
      <c r="M12" s="292">
        <v>0</v>
      </c>
      <c r="N12" s="293">
        <v>0</v>
      </c>
      <c r="O12" s="294">
        <v>0</v>
      </c>
      <c r="P12" s="295">
        <v>0</v>
      </c>
      <c r="Q12" s="296">
        <v>0</v>
      </c>
      <c r="R12" s="297">
        <f>H12+M12</f>
        <v>0</v>
      </c>
      <c r="S12" s="298">
        <f t="shared" ref="S12:S23" si="2">I12+N12</f>
        <v>0</v>
      </c>
      <c r="T12" s="298">
        <f t="shared" ref="T12:T23" si="3">J12+O12</f>
        <v>0</v>
      </c>
      <c r="U12" s="298">
        <f>K12+P12</f>
        <v>0</v>
      </c>
      <c r="V12" s="299">
        <f>L12+Q12</f>
        <v>0</v>
      </c>
      <c r="W12" s="300">
        <v>0</v>
      </c>
      <c r="X12" s="301">
        <v>0</v>
      </c>
      <c r="Y12" s="301">
        <v>0</v>
      </c>
      <c r="Z12" s="301">
        <v>0</v>
      </c>
      <c r="AA12" s="302">
        <v>0</v>
      </c>
      <c r="AB12" s="303">
        <v>0</v>
      </c>
      <c r="AC12" s="301">
        <v>0</v>
      </c>
      <c r="AD12" s="301">
        <v>0</v>
      </c>
      <c r="AE12" s="301">
        <v>0</v>
      </c>
      <c r="AF12" s="302">
        <v>0</v>
      </c>
      <c r="AG12" s="304">
        <f>W12+AB12</f>
        <v>0</v>
      </c>
      <c r="AH12" s="298">
        <f t="shared" ref="AH12:AH23" si="4">X12+AC12</f>
        <v>0</v>
      </c>
      <c r="AI12" s="298">
        <f t="shared" ref="AI12:AI23" si="5">Y12+AD12</f>
        <v>0</v>
      </c>
      <c r="AJ12" s="298">
        <f t="shared" ref="AJ12:AJ23" si="6">Z12+AE12</f>
        <v>0</v>
      </c>
      <c r="AK12" s="305">
        <f t="shared" ref="AK12:AK23" si="7">AA12+AF12</f>
        <v>0</v>
      </c>
      <c r="AL12" s="288">
        <v>0</v>
      </c>
      <c r="AM12" s="283">
        <v>0</v>
      </c>
      <c r="AN12" s="285">
        <v>0</v>
      </c>
      <c r="AO12" s="287">
        <v>0</v>
      </c>
      <c r="AP12" s="287">
        <v>0</v>
      </c>
      <c r="AQ12" s="288">
        <v>0</v>
      </c>
      <c r="AR12" s="283">
        <v>0</v>
      </c>
      <c r="AS12" s="285">
        <v>0</v>
      </c>
      <c r="AT12" s="287">
        <v>0</v>
      </c>
      <c r="AU12" s="286">
        <v>0</v>
      </c>
      <c r="AV12" s="291">
        <v>0</v>
      </c>
      <c r="AW12" s="283">
        <v>0</v>
      </c>
      <c r="AX12" s="285">
        <v>0</v>
      </c>
      <c r="AY12" s="287">
        <v>0</v>
      </c>
      <c r="AZ12" s="287">
        <v>0</v>
      </c>
      <c r="BA12" s="288">
        <v>0</v>
      </c>
      <c r="BB12" s="283">
        <v>0</v>
      </c>
      <c r="BC12" s="285">
        <v>0</v>
      </c>
      <c r="BD12" s="289">
        <v>0</v>
      </c>
      <c r="BE12" s="286">
        <v>0</v>
      </c>
      <c r="BF12" s="292">
        <v>0</v>
      </c>
      <c r="BG12" s="293">
        <v>0</v>
      </c>
      <c r="BH12" s="295">
        <v>0</v>
      </c>
      <c r="BI12" s="306">
        <v>0</v>
      </c>
      <c r="BJ12" s="296">
        <v>0</v>
      </c>
      <c r="BK12" s="307">
        <f t="shared" si="0"/>
        <v>0</v>
      </c>
      <c r="BL12" s="308">
        <f t="shared" si="1"/>
        <v>0</v>
      </c>
      <c r="BM12" s="308">
        <f t="shared" si="1"/>
        <v>0</v>
      </c>
      <c r="BN12" s="281">
        <f t="shared" si="1"/>
        <v>0</v>
      </c>
      <c r="BO12" s="280">
        <f t="shared" si="1"/>
        <v>0</v>
      </c>
      <c r="BP12" s="309">
        <v>0</v>
      </c>
      <c r="BQ12" s="283">
        <v>0</v>
      </c>
      <c r="BR12" s="285">
        <v>0</v>
      </c>
      <c r="BS12" s="289">
        <v>0</v>
      </c>
      <c r="BT12" s="286">
        <v>0</v>
      </c>
      <c r="BU12" s="310">
        <v>0</v>
      </c>
      <c r="BV12" s="283">
        <v>0</v>
      </c>
      <c r="BW12" s="285">
        <v>0</v>
      </c>
      <c r="BX12" s="289">
        <v>0</v>
      </c>
      <c r="BY12" s="287">
        <v>0</v>
      </c>
      <c r="BZ12" s="309">
        <v>0</v>
      </c>
      <c r="CA12" s="311">
        <v>0</v>
      </c>
      <c r="CB12" s="285">
        <v>0</v>
      </c>
      <c r="CC12" s="312">
        <v>0</v>
      </c>
      <c r="CD12" s="313">
        <v>0</v>
      </c>
      <c r="CE12" s="291">
        <v>0</v>
      </c>
      <c r="CF12" s="283">
        <v>0</v>
      </c>
      <c r="CG12" s="285">
        <v>0</v>
      </c>
      <c r="CH12" s="289">
        <v>0</v>
      </c>
      <c r="CI12" s="286">
        <v>0</v>
      </c>
      <c r="CJ12" s="314">
        <v>0</v>
      </c>
      <c r="CK12" s="293">
        <v>0</v>
      </c>
      <c r="CL12" s="295">
        <v>0</v>
      </c>
      <c r="CM12" s="315">
        <v>0</v>
      </c>
      <c r="CN12" s="296">
        <v>0</v>
      </c>
      <c r="CO12" s="292">
        <v>0</v>
      </c>
      <c r="CP12" s="293">
        <v>0</v>
      </c>
      <c r="CQ12" s="295">
        <v>0</v>
      </c>
      <c r="CR12" s="315">
        <v>0</v>
      </c>
      <c r="CS12" s="296">
        <v>0</v>
      </c>
      <c r="CT12" s="68"/>
      <c r="CU12" s="68"/>
      <c r="CV12" s="68"/>
      <c r="CW12" s="68"/>
      <c r="CX12" s="68"/>
      <c r="CY12" s="68"/>
      <c r="CZ12" s="68"/>
      <c r="DA12" s="68"/>
      <c r="DB12" s="68"/>
      <c r="DC12" s="68"/>
      <c r="DD12" s="68"/>
      <c r="DE12" s="68"/>
      <c r="DF12" s="68"/>
      <c r="DG12" s="68"/>
      <c r="DH12" s="68"/>
      <c r="DI12" s="68"/>
      <c r="DJ12" s="68"/>
      <c r="DK12" s="68"/>
      <c r="DL12" s="68"/>
      <c r="DM12" s="68"/>
      <c r="DN12" s="68"/>
      <c r="DO12" s="68"/>
      <c r="DP12" s="68"/>
      <c r="DQ12" s="68"/>
      <c r="DR12" s="68"/>
      <c r="DS12" s="68"/>
      <c r="DT12" s="68"/>
      <c r="DU12" s="68"/>
      <c r="DV12" s="68"/>
      <c r="DW12" s="68"/>
      <c r="DX12" s="68"/>
      <c r="DY12" s="68"/>
      <c r="DZ12" s="68"/>
      <c r="EA12" s="68"/>
      <c r="EB12" s="68"/>
      <c r="EC12" s="68"/>
      <c r="ED12" s="68"/>
      <c r="EE12" s="68"/>
      <c r="EF12" s="68"/>
      <c r="EG12" s="68"/>
      <c r="EH12" s="68"/>
      <c r="EI12" s="68"/>
      <c r="EJ12" s="68"/>
      <c r="EK12" s="68"/>
      <c r="EL12" s="68"/>
      <c r="EM12" s="68"/>
      <c r="EN12" s="68"/>
      <c r="EO12" s="68"/>
      <c r="EP12" s="68"/>
      <c r="EQ12" s="68"/>
      <c r="ER12" s="68"/>
      <c r="ES12" s="68"/>
      <c r="ET12" s="68"/>
      <c r="EU12" s="68"/>
      <c r="EV12" s="68"/>
      <c r="EW12" s="68"/>
      <c r="EX12" s="68"/>
      <c r="EY12" s="68"/>
      <c r="EZ12" s="68"/>
      <c r="FA12" s="68"/>
      <c r="FB12" s="68"/>
      <c r="FC12" s="68"/>
      <c r="FD12" s="68"/>
      <c r="FE12" s="68"/>
      <c r="FF12" s="68"/>
      <c r="FG12" s="68"/>
      <c r="FH12" s="68"/>
    </row>
    <row r="13" spans="1:164" s="11" customFormat="1" ht="18.75" customHeight="1" x14ac:dyDescent="0.3">
      <c r="A13" s="237" t="s">
        <v>50</v>
      </c>
      <c r="B13" s="217">
        <v>945</v>
      </c>
      <c r="C13" s="24">
        <v>554</v>
      </c>
      <c r="D13" s="161">
        <v>388</v>
      </c>
      <c r="E13" s="25">
        <v>3</v>
      </c>
      <c r="F13" s="26">
        <v>0</v>
      </c>
      <c r="G13" s="209">
        <f t="shared" ref="G13:G23" si="8">C13/B13</f>
        <v>0.58624338624338623</v>
      </c>
      <c r="H13" s="29">
        <v>613</v>
      </c>
      <c r="I13" s="24">
        <v>367</v>
      </c>
      <c r="J13" s="161">
        <v>243</v>
      </c>
      <c r="K13" s="25">
        <v>3</v>
      </c>
      <c r="L13" s="241">
        <v>0</v>
      </c>
      <c r="M13" s="14">
        <v>332</v>
      </c>
      <c r="N13" s="36">
        <v>187</v>
      </c>
      <c r="O13" s="168">
        <v>145</v>
      </c>
      <c r="P13" s="37">
        <v>0</v>
      </c>
      <c r="Q13" s="220">
        <v>0</v>
      </c>
      <c r="R13" s="196">
        <f t="shared" ref="R13:R14" si="9">H13+M13</f>
        <v>945</v>
      </c>
      <c r="S13" s="149">
        <f t="shared" si="2"/>
        <v>554</v>
      </c>
      <c r="T13" s="149">
        <f t="shared" si="3"/>
        <v>388</v>
      </c>
      <c r="U13" s="149">
        <f t="shared" ref="U13:U23" si="10">K13+P13</f>
        <v>3</v>
      </c>
      <c r="V13" s="264">
        <f t="shared" ref="V13:V23" si="11">L13+Q13</f>
        <v>0</v>
      </c>
      <c r="W13" s="97">
        <v>300</v>
      </c>
      <c r="X13" s="182">
        <v>189</v>
      </c>
      <c r="Y13" s="182">
        <v>111</v>
      </c>
      <c r="Z13" s="182">
        <v>0</v>
      </c>
      <c r="AA13" s="222">
        <v>0</v>
      </c>
      <c r="AB13" s="97">
        <v>645</v>
      </c>
      <c r="AC13" s="182">
        <v>365</v>
      </c>
      <c r="AD13" s="182">
        <v>277</v>
      </c>
      <c r="AE13" s="182">
        <v>3</v>
      </c>
      <c r="AF13" s="222">
        <v>0</v>
      </c>
      <c r="AG13" s="97">
        <f>W13+AB13</f>
        <v>945</v>
      </c>
      <c r="AH13" s="149">
        <f>X13+AC13</f>
        <v>554</v>
      </c>
      <c r="AI13" s="149">
        <f>Y13+AD13</f>
        <v>388</v>
      </c>
      <c r="AJ13" s="149">
        <f>Z13+AE13</f>
        <v>3</v>
      </c>
      <c r="AK13" s="265">
        <f>AA13+AF13</f>
        <v>0</v>
      </c>
      <c r="AL13" s="217">
        <v>18</v>
      </c>
      <c r="AM13" s="24">
        <v>3</v>
      </c>
      <c r="AN13" s="25">
        <v>15</v>
      </c>
      <c r="AO13" s="174">
        <v>0</v>
      </c>
      <c r="AP13" s="174">
        <v>0</v>
      </c>
      <c r="AQ13" s="217">
        <v>71</v>
      </c>
      <c r="AR13" s="24">
        <v>44</v>
      </c>
      <c r="AS13" s="25">
        <v>27</v>
      </c>
      <c r="AT13" s="174">
        <v>0</v>
      </c>
      <c r="AU13" s="241">
        <v>0</v>
      </c>
      <c r="AV13" s="29">
        <v>281</v>
      </c>
      <c r="AW13" s="24">
        <v>173</v>
      </c>
      <c r="AX13" s="25">
        <v>108</v>
      </c>
      <c r="AY13" s="174">
        <v>0</v>
      </c>
      <c r="AZ13" s="174">
        <v>0</v>
      </c>
      <c r="BA13" s="217">
        <v>436</v>
      </c>
      <c r="BB13" s="24">
        <v>252</v>
      </c>
      <c r="BC13" s="25">
        <v>183</v>
      </c>
      <c r="BD13" s="26">
        <v>1</v>
      </c>
      <c r="BE13" s="241">
        <v>0</v>
      </c>
      <c r="BF13" s="14">
        <v>139</v>
      </c>
      <c r="BG13" s="36">
        <v>82</v>
      </c>
      <c r="BH13" s="37">
        <v>55</v>
      </c>
      <c r="BI13" s="40">
        <v>2</v>
      </c>
      <c r="BJ13" s="220">
        <v>0</v>
      </c>
      <c r="BK13" s="267">
        <f t="shared" ref="BK13:BK23" si="12">AL13+AQ13+AV13+BA13+BF13</f>
        <v>945</v>
      </c>
      <c r="BL13" s="120">
        <f t="shared" ref="BL13:BL23" si="13">AM13+AR13+AW13+BB13+BG13</f>
        <v>554</v>
      </c>
      <c r="BM13" s="120">
        <f t="shared" ref="BM13:BM23" si="14">AN13+AS13+AX13+BC13+BH13</f>
        <v>388</v>
      </c>
      <c r="BN13" s="121">
        <f t="shared" ref="BN13:BN23" si="15">AO13+AT13+AY13+BD13+BI13</f>
        <v>3</v>
      </c>
      <c r="BO13" s="128">
        <f t="shared" ref="BO13:BO23" si="16">AP13+AU13+AZ13+BE13+BJ13</f>
        <v>0</v>
      </c>
      <c r="BP13" s="217">
        <v>23</v>
      </c>
      <c r="BQ13" s="24">
        <v>11</v>
      </c>
      <c r="BR13" s="25">
        <v>12</v>
      </c>
      <c r="BS13" s="26">
        <v>0</v>
      </c>
      <c r="BT13" s="241">
        <v>0</v>
      </c>
      <c r="BU13" s="29">
        <v>11</v>
      </c>
      <c r="BV13" s="24">
        <v>7</v>
      </c>
      <c r="BW13" s="25">
        <v>4</v>
      </c>
      <c r="BX13" s="26">
        <v>0</v>
      </c>
      <c r="BY13" s="174">
        <v>0</v>
      </c>
      <c r="BZ13" s="217">
        <v>16</v>
      </c>
      <c r="CA13" s="10">
        <v>8</v>
      </c>
      <c r="CB13" s="25">
        <v>8</v>
      </c>
      <c r="CC13" s="9">
        <v>0</v>
      </c>
      <c r="CD13" s="272">
        <v>0</v>
      </c>
      <c r="CE13" s="29">
        <v>16</v>
      </c>
      <c r="CF13" s="24">
        <v>13</v>
      </c>
      <c r="CG13" s="25">
        <v>3</v>
      </c>
      <c r="CH13" s="26">
        <v>0</v>
      </c>
      <c r="CI13" s="241">
        <v>0</v>
      </c>
      <c r="CJ13" s="212">
        <v>363</v>
      </c>
      <c r="CK13" s="36">
        <v>214</v>
      </c>
      <c r="CL13" s="37">
        <v>149</v>
      </c>
      <c r="CM13" s="38">
        <v>0</v>
      </c>
      <c r="CN13" s="220">
        <v>0</v>
      </c>
      <c r="CO13" s="14">
        <v>516</v>
      </c>
      <c r="CP13" s="36">
        <v>301</v>
      </c>
      <c r="CQ13" s="37">
        <v>212</v>
      </c>
      <c r="CR13" s="38">
        <v>3</v>
      </c>
      <c r="CS13" s="220">
        <v>0</v>
      </c>
      <c r="CT13" s="69"/>
      <c r="CU13" s="69"/>
      <c r="CV13" s="69"/>
      <c r="CW13" s="69"/>
      <c r="CX13" s="69"/>
      <c r="CY13" s="69"/>
      <c r="CZ13" s="69"/>
      <c r="DA13" s="69"/>
      <c r="DB13" s="69"/>
      <c r="DC13" s="69"/>
      <c r="DD13" s="69"/>
      <c r="DE13" s="69"/>
      <c r="DF13" s="69"/>
      <c r="DG13" s="69"/>
      <c r="DH13" s="69"/>
      <c r="DI13" s="69"/>
      <c r="DJ13" s="69"/>
      <c r="DK13" s="69"/>
      <c r="DL13" s="69"/>
      <c r="DM13" s="69"/>
      <c r="DN13" s="69"/>
      <c r="DO13" s="69"/>
      <c r="DP13" s="69"/>
      <c r="DQ13" s="69"/>
      <c r="DR13" s="69"/>
      <c r="DS13" s="69"/>
      <c r="DT13" s="69"/>
      <c r="DU13" s="69"/>
      <c r="DV13" s="69"/>
      <c r="DW13" s="69"/>
      <c r="DX13" s="69"/>
      <c r="DY13" s="69"/>
      <c r="DZ13" s="69"/>
      <c r="EA13" s="69"/>
      <c r="EB13" s="69"/>
      <c r="EC13" s="69"/>
      <c r="ED13" s="69"/>
      <c r="EE13" s="69"/>
      <c r="EF13" s="69"/>
      <c r="EG13" s="69"/>
      <c r="EH13" s="69"/>
      <c r="EI13" s="69"/>
      <c r="EJ13" s="69"/>
      <c r="EK13" s="69"/>
      <c r="EL13" s="69"/>
      <c r="EM13" s="69"/>
      <c r="EN13" s="69"/>
      <c r="EO13" s="69"/>
      <c r="EP13" s="69"/>
      <c r="EQ13" s="69"/>
      <c r="ER13" s="69"/>
      <c r="ES13" s="69"/>
      <c r="ET13" s="69"/>
      <c r="EU13" s="69"/>
      <c r="EV13" s="69"/>
      <c r="EW13" s="69"/>
      <c r="EX13" s="69"/>
      <c r="EY13" s="69"/>
      <c r="EZ13" s="69"/>
      <c r="FA13" s="69"/>
      <c r="FB13" s="69"/>
      <c r="FC13" s="69"/>
      <c r="FD13" s="69"/>
      <c r="FE13" s="69"/>
      <c r="FF13" s="69"/>
      <c r="FG13" s="69"/>
      <c r="FH13" s="69"/>
    </row>
    <row r="14" spans="1:164" s="145" customFormat="1" ht="18.75" customHeight="1" x14ac:dyDescent="0.3">
      <c r="A14" s="205" t="s">
        <v>51</v>
      </c>
      <c r="B14" s="215">
        <v>2624</v>
      </c>
      <c r="C14" s="130">
        <v>1806</v>
      </c>
      <c r="D14" s="162">
        <v>808</v>
      </c>
      <c r="E14" s="138">
        <v>7</v>
      </c>
      <c r="F14" s="139">
        <v>3</v>
      </c>
      <c r="G14" s="244">
        <f t="shared" si="8"/>
        <v>0.68826219512195119</v>
      </c>
      <c r="H14" s="116">
        <v>2299</v>
      </c>
      <c r="I14" s="130">
        <v>1588</v>
      </c>
      <c r="J14" s="162">
        <v>701</v>
      </c>
      <c r="K14" s="138">
        <v>7</v>
      </c>
      <c r="L14" s="228">
        <v>3</v>
      </c>
      <c r="M14" s="551">
        <v>325</v>
      </c>
      <c r="N14" s="89">
        <v>218</v>
      </c>
      <c r="O14" s="540">
        <v>107</v>
      </c>
      <c r="P14" s="90">
        <v>0</v>
      </c>
      <c r="Q14" s="199">
        <v>0</v>
      </c>
      <c r="R14" s="198">
        <f t="shared" si="9"/>
        <v>2624</v>
      </c>
      <c r="S14" s="117">
        <f t="shared" si="2"/>
        <v>1806</v>
      </c>
      <c r="T14" s="117">
        <f t="shared" si="3"/>
        <v>808</v>
      </c>
      <c r="U14" s="117">
        <f t="shared" si="10"/>
        <v>7</v>
      </c>
      <c r="V14" s="263">
        <f t="shared" si="11"/>
        <v>3</v>
      </c>
      <c r="W14" s="88">
        <v>749</v>
      </c>
      <c r="X14" s="183">
        <v>482</v>
      </c>
      <c r="Y14" s="183">
        <v>262</v>
      </c>
      <c r="Z14" s="183">
        <v>3</v>
      </c>
      <c r="AA14" s="216">
        <v>2</v>
      </c>
      <c r="AB14" s="88">
        <v>1875</v>
      </c>
      <c r="AC14" s="183">
        <v>1324</v>
      </c>
      <c r="AD14" s="183">
        <v>546</v>
      </c>
      <c r="AE14" s="183">
        <v>4</v>
      </c>
      <c r="AF14" s="216">
        <v>1</v>
      </c>
      <c r="AG14" s="88">
        <f>W14+AB14</f>
        <v>2624</v>
      </c>
      <c r="AH14" s="117">
        <f t="shared" si="4"/>
        <v>1806</v>
      </c>
      <c r="AI14" s="117">
        <f t="shared" si="5"/>
        <v>808</v>
      </c>
      <c r="AJ14" s="117">
        <f t="shared" si="6"/>
        <v>7</v>
      </c>
      <c r="AK14" s="230">
        <f t="shared" si="7"/>
        <v>3</v>
      </c>
      <c r="AL14" s="215">
        <v>31</v>
      </c>
      <c r="AM14" s="130">
        <v>22</v>
      </c>
      <c r="AN14" s="138">
        <v>9</v>
      </c>
      <c r="AO14" s="175">
        <v>0</v>
      </c>
      <c r="AP14" s="175">
        <v>0</v>
      </c>
      <c r="AQ14" s="215">
        <v>298</v>
      </c>
      <c r="AR14" s="130">
        <v>194</v>
      </c>
      <c r="AS14" s="138">
        <v>102</v>
      </c>
      <c r="AT14" s="175">
        <v>0</v>
      </c>
      <c r="AU14" s="228">
        <v>2</v>
      </c>
      <c r="AV14" s="116">
        <v>930</v>
      </c>
      <c r="AW14" s="130">
        <v>620</v>
      </c>
      <c r="AX14" s="138">
        <v>307</v>
      </c>
      <c r="AY14" s="175">
        <v>2</v>
      </c>
      <c r="AZ14" s="175">
        <v>1</v>
      </c>
      <c r="BA14" s="215">
        <v>1106</v>
      </c>
      <c r="BB14" s="130">
        <v>800</v>
      </c>
      <c r="BC14" s="138">
        <v>304</v>
      </c>
      <c r="BD14" s="139">
        <v>2</v>
      </c>
      <c r="BE14" s="228">
        <v>0</v>
      </c>
      <c r="BF14" s="88">
        <v>259</v>
      </c>
      <c r="BG14" s="89">
        <v>170</v>
      </c>
      <c r="BH14" s="90">
        <v>86</v>
      </c>
      <c r="BI14" s="118">
        <v>3</v>
      </c>
      <c r="BJ14" s="199">
        <v>0</v>
      </c>
      <c r="BK14" s="268">
        <f t="shared" si="12"/>
        <v>2624</v>
      </c>
      <c r="BL14" s="122">
        <f t="shared" si="13"/>
        <v>1806</v>
      </c>
      <c r="BM14" s="122">
        <f t="shared" si="14"/>
        <v>808</v>
      </c>
      <c r="BN14" s="123">
        <f t="shared" si="15"/>
        <v>7</v>
      </c>
      <c r="BO14" s="134">
        <f t="shared" si="16"/>
        <v>3</v>
      </c>
      <c r="BP14" s="215">
        <v>40</v>
      </c>
      <c r="BQ14" s="130">
        <v>24</v>
      </c>
      <c r="BR14" s="138">
        <v>16</v>
      </c>
      <c r="BS14" s="139">
        <v>0</v>
      </c>
      <c r="BT14" s="228">
        <v>0</v>
      </c>
      <c r="BU14" s="116">
        <v>23</v>
      </c>
      <c r="BV14" s="130">
        <v>15</v>
      </c>
      <c r="BW14" s="138">
        <v>8</v>
      </c>
      <c r="BX14" s="139">
        <v>0</v>
      </c>
      <c r="BY14" s="175">
        <v>0</v>
      </c>
      <c r="BZ14" s="215">
        <v>18</v>
      </c>
      <c r="CA14" s="140">
        <v>11</v>
      </c>
      <c r="CB14" s="138">
        <v>7</v>
      </c>
      <c r="CC14" s="146">
        <v>0</v>
      </c>
      <c r="CD14" s="273">
        <v>0</v>
      </c>
      <c r="CE14" s="116">
        <v>30</v>
      </c>
      <c r="CF14" s="130">
        <v>27</v>
      </c>
      <c r="CG14" s="138">
        <v>3</v>
      </c>
      <c r="CH14" s="139">
        <v>0</v>
      </c>
      <c r="CI14" s="228">
        <v>0</v>
      </c>
      <c r="CJ14" s="198">
        <v>823</v>
      </c>
      <c r="CK14" s="89">
        <v>571</v>
      </c>
      <c r="CL14" s="90">
        <v>249</v>
      </c>
      <c r="CM14" s="541">
        <v>2</v>
      </c>
      <c r="CN14" s="199">
        <v>1</v>
      </c>
      <c r="CO14" s="116">
        <v>1690</v>
      </c>
      <c r="CP14" s="130">
        <v>1158</v>
      </c>
      <c r="CQ14" s="138">
        <v>525</v>
      </c>
      <c r="CR14" s="139">
        <v>5</v>
      </c>
      <c r="CS14" s="228">
        <v>2</v>
      </c>
      <c r="CT14" s="144"/>
      <c r="CU14" s="144"/>
      <c r="CV14" s="144"/>
      <c r="CW14" s="144"/>
      <c r="CX14" s="144"/>
      <c r="CY14" s="144"/>
      <c r="CZ14" s="144"/>
      <c r="DA14" s="144"/>
      <c r="DB14" s="144"/>
      <c r="DC14" s="144"/>
      <c r="DD14" s="144"/>
      <c r="DE14" s="144"/>
      <c r="DF14" s="144"/>
      <c r="DG14" s="144"/>
      <c r="DH14" s="144"/>
      <c r="DI14" s="144"/>
      <c r="DJ14" s="144"/>
      <c r="DK14" s="144"/>
      <c r="DL14" s="144"/>
      <c r="DM14" s="144"/>
      <c r="DN14" s="144"/>
      <c r="DO14" s="144"/>
      <c r="DP14" s="144"/>
      <c r="DQ14" s="144"/>
      <c r="DR14" s="144"/>
      <c r="DS14" s="144"/>
      <c r="DT14" s="144"/>
      <c r="DU14" s="144"/>
      <c r="DV14" s="144"/>
      <c r="DW14" s="144"/>
      <c r="DX14" s="144"/>
      <c r="DY14" s="144"/>
      <c r="DZ14" s="144"/>
      <c r="EA14" s="144"/>
      <c r="EB14" s="144"/>
      <c r="EC14" s="144"/>
      <c r="ED14" s="144"/>
      <c r="EE14" s="144"/>
      <c r="EF14" s="144"/>
      <c r="EG14" s="144"/>
      <c r="EH14" s="144"/>
      <c r="EI14" s="144"/>
      <c r="EJ14" s="144"/>
      <c r="EK14" s="144"/>
      <c r="EL14" s="144"/>
      <c r="EM14" s="144"/>
      <c r="EN14" s="144"/>
      <c r="EO14" s="144"/>
      <c r="EP14" s="144"/>
      <c r="EQ14" s="144"/>
      <c r="ER14" s="144"/>
      <c r="ES14" s="144"/>
      <c r="ET14" s="144"/>
      <c r="EU14" s="144"/>
      <c r="EV14" s="144"/>
      <c r="EW14" s="144"/>
      <c r="EX14" s="144"/>
      <c r="EY14" s="144"/>
      <c r="EZ14" s="144"/>
      <c r="FA14" s="144"/>
      <c r="FB14" s="144"/>
      <c r="FC14" s="144"/>
      <c r="FD14" s="144"/>
      <c r="FE14" s="144"/>
      <c r="FF14" s="144"/>
      <c r="FG14" s="144"/>
      <c r="FH14" s="144"/>
    </row>
    <row r="15" spans="1:164" s="13" customFormat="1" ht="18.75" customHeight="1" x14ac:dyDescent="0.3">
      <c r="A15" s="237" t="s">
        <v>52</v>
      </c>
      <c r="B15" s="217">
        <v>2014</v>
      </c>
      <c r="C15" s="24">
        <v>1313</v>
      </c>
      <c r="D15" s="161">
        <v>522</v>
      </c>
      <c r="E15" s="25">
        <v>179</v>
      </c>
      <c r="F15" s="26">
        <v>0</v>
      </c>
      <c r="G15" s="209">
        <f>C15/B15</f>
        <v>0.65193644488579938</v>
      </c>
      <c r="H15" s="29">
        <v>1664</v>
      </c>
      <c r="I15" s="24">
        <v>1066</v>
      </c>
      <c r="J15" s="161">
        <v>424</v>
      </c>
      <c r="K15" s="25">
        <v>174</v>
      </c>
      <c r="L15" s="239">
        <v>0</v>
      </c>
      <c r="M15" s="14">
        <v>350</v>
      </c>
      <c r="N15" s="36">
        <v>247</v>
      </c>
      <c r="O15" s="168">
        <v>98</v>
      </c>
      <c r="P15" s="37">
        <v>5</v>
      </c>
      <c r="Q15" s="220">
        <v>0</v>
      </c>
      <c r="R15" s="196">
        <f>H15+M15</f>
        <v>2014</v>
      </c>
      <c r="S15" s="149">
        <f t="shared" si="2"/>
        <v>1313</v>
      </c>
      <c r="T15" s="149">
        <f t="shared" si="3"/>
        <v>522</v>
      </c>
      <c r="U15" s="149">
        <f t="shared" si="10"/>
        <v>179</v>
      </c>
      <c r="V15" s="264">
        <f>L15+Q15</f>
        <v>0</v>
      </c>
      <c r="W15" s="261">
        <v>261</v>
      </c>
      <c r="X15" s="182">
        <v>170</v>
      </c>
      <c r="Y15" s="182">
        <v>67</v>
      </c>
      <c r="Z15" s="182">
        <v>24</v>
      </c>
      <c r="AA15" s="222">
        <v>0</v>
      </c>
      <c r="AB15" s="97">
        <v>1753</v>
      </c>
      <c r="AC15" s="182">
        <v>1143</v>
      </c>
      <c r="AD15" s="182">
        <v>455</v>
      </c>
      <c r="AE15" s="182">
        <v>155</v>
      </c>
      <c r="AF15" s="222">
        <v>0</v>
      </c>
      <c r="AG15" s="97">
        <f>W15+AB15</f>
        <v>2014</v>
      </c>
      <c r="AH15" s="149">
        <f t="shared" si="4"/>
        <v>1313</v>
      </c>
      <c r="AI15" s="149">
        <f>Y15+AD15</f>
        <v>522</v>
      </c>
      <c r="AJ15" s="149">
        <f t="shared" si="6"/>
        <v>179</v>
      </c>
      <c r="AK15" s="265">
        <f t="shared" si="7"/>
        <v>0</v>
      </c>
      <c r="AL15" s="217">
        <v>10</v>
      </c>
      <c r="AM15" s="24">
        <v>6</v>
      </c>
      <c r="AN15" s="25">
        <v>4</v>
      </c>
      <c r="AO15" s="174">
        <v>0</v>
      </c>
      <c r="AP15" s="174">
        <v>0</v>
      </c>
      <c r="AQ15" s="217">
        <v>37</v>
      </c>
      <c r="AR15" s="24">
        <v>23</v>
      </c>
      <c r="AS15" s="25">
        <v>13</v>
      </c>
      <c r="AT15" s="174">
        <v>1</v>
      </c>
      <c r="AU15" s="241">
        <v>0</v>
      </c>
      <c r="AV15" s="29">
        <v>523</v>
      </c>
      <c r="AW15" s="24">
        <v>326</v>
      </c>
      <c r="AX15" s="25">
        <v>145</v>
      </c>
      <c r="AY15" s="174">
        <v>52</v>
      </c>
      <c r="AZ15" s="174">
        <v>0</v>
      </c>
      <c r="BA15" s="217">
        <v>1426</v>
      </c>
      <c r="BB15" s="24">
        <v>948</v>
      </c>
      <c r="BC15" s="25">
        <v>355</v>
      </c>
      <c r="BD15" s="26">
        <v>123</v>
      </c>
      <c r="BE15" s="241">
        <v>0</v>
      </c>
      <c r="BF15" s="14">
        <v>18</v>
      </c>
      <c r="BG15" s="36">
        <v>10</v>
      </c>
      <c r="BH15" s="37">
        <v>5</v>
      </c>
      <c r="BI15" s="40">
        <v>3</v>
      </c>
      <c r="BJ15" s="220">
        <v>0</v>
      </c>
      <c r="BK15" s="267">
        <f t="shared" si="12"/>
        <v>2014</v>
      </c>
      <c r="BL15" s="120">
        <f t="shared" si="13"/>
        <v>1313</v>
      </c>
      <c r="BM15" s="120">
        <f t="shared" si="14"/>
        <v>522</v>
      </c>
      <c r="BN15" s="121">
        <f t="shared" si="15"/>
        <v>179</v>
      </c>
      <c r="BO15" s="128">
        <f t="shared" si="16"/>
        <v>0</v>
      </c>
      <c r="BP15" s="217">
        <v>31</v>
      </c>
      <c r="BQ15" s="24">
        <v>19</v>
      </c>
      <c r="BR15" s="25">
        <v>8</v>
      </c>
      <c r="BS15" s="26">
        <v>4</v>
      </c>
      <c r="BT15" s="241">
        <v>0</v>
      </c>
      <c r="BU15" s="29">
        <v>7</v>
      </c>
      <c r="BV15" s="24">
        <v>4</v>
      </c>
      <c r="BW15" s="25">
        <v>2</v>
      </c>
      <c r="BX15" s="26">
        <v>1</v>
      </c>
      <c r="BY15" s="174">
        <v>0</v>
      </c>
      <c r="BZ15" s="217">
        <v>46</v>
      </c>
      <c r="CA15" s="10">
        <v>26</v>
      </c>
      <c r="CB15" s="25">
        <v>12</v>
      </c>
      <c r="CC15" s="9">
        <v>8</v>
      </c>
      <c r="CD15" s="272">
        <v>0</v>
      </c>
      <c r="CE15" s="29">
        <v>14</v>
      </c>
      <c r="CF15" s="24">
        <v>9</v>
      </c>
      <c r="CG15" s="25">
        <v>1</v>
      </c>
      <c r="CH15" s="26">
        <v>4</v>
      </c>
      <c r="CI15" s="241">
        <v>0</v>
      </c>
      <c r="CJ15" s="212">
        <v>1916</v>
      </c>
      <c r="CK15" s="36">
        <v>1255</v>
      </c>
      <c r="CL15" s="37">
        <v>499</v>
      </c>
      <c r="CM15" s="38">
        <v>162</v>
      </c>
      <c r="CN15" s="220">
        <v>0</v>
      </c>
      <c r="CO15" s="14">
        <v>0</v>
      </c>
      <c r="CP15" s="36">
        <v>0</v>
      </c>
      <c r="CQ15" s="37">
        <v>0</v>
      </c>
      <c r="CR15" s="38">
        <v>0</v>
      </c>
      <c r="CS15" s="220">
        <v>0</v>
      </c>
      <c r="CT15" s="70"/>
      <c r="CU15" s="70"/>
      <c r="CV15" s="70"/>
      <c r="CW15" s="70"/>
      <c r="CX15" s="70"/>
      <c r="CY15" s="70"/>
      <c r="CZ15" s="70"/>
      <c r="DA15" s="70"/>
      <c r="DB15" s="70"/>
      <c r="DC15" s="70"/>
      <c r="DD15" s="70"/>
      <c r="DE15" s="70"/>
      <c r="DF15" s="70"/>
      <c r="DG15" s="70"/>
      <c r="DH15" s="70"/>
      <c r="DI15" s="70"/>
      <c r="DJ15" s="70"/>
      <c r="DK15" s="70"/>
      <c r="DL15" s="70"/>
      <c r="DM15" s="70"/>
      <c r="DN15" s="70"/>
      <c r="DO15" s="70"/>
      <c r="DP15" s="70"/>
      <c r="DQ15" s="70"/>
      <c r="DR15" s="70"/>
      <c r="DS15" s="70"/>
      <c r="DT15" s="70"/>
      <c r="DU15" s="70"/>
      <c r="DV15" s="70"/>
      <c r="DW15" s="70"/>
      <c r="DX15" s="70"/>
      <c r="DY15" s="70"/>
      <c r="DZ15" s="70"/>
      <c r="EA15" s="70"/>
      <c r="EB15" s="70"/>
      <c r="EC15" s="70"/>
      <c r="ED15" s="70"/>
      <c r="EE15" s="70"/>
      <c r="EF15" s="70"/>
      <c r="EG15" s="70"/>
      <c r="EH15" s="70"/>
      <c r="EI15" s="70"/>
      <c r="EJ15" s="70"/>
      <c r="EK15" s="70"/>
      <c r="EL15" s="70"/>
      <c r="EM15" s="70"/>
      <c r="EN15" s="70"/>
      <c r="EO15" s="70"/>
      <c r="EP15" s="70"/>
      <c r="EQ15" s="70"/>
      <c r="ER15" s="70"/>
      <c r="ES15" s="70"/>
      <c r="ET15" s="70"/>
      <c r="EU15" s="70"/>
      <c r="EV15" s="70"/>
      <c r="EW15" s="70"/>
      <c r="EX15" s="70"/>
      <c r="EY15" s="70"/>
      <c r="EZ15" s="70"/>
      <c r="FA15" s="70"/>
      <c r="FB15" s="70"/>
      <c r="FC15" s="70"/>
      <c r="FD15" s="70"/>
      <c r="FE15" s="70"/>
      <c r="FF15" s="70"/>
      <c r="FG15" s="70"/>
      <c r="FH15" s="70"/>
    </row>
    <row r="16" spans="1:164" s="145" customFormat="1" ht="18.75" customHeight="1" x14ac:dyDescent="0.3">
      <c r="A16" s="205" t="s">
        <v>53</v>
      </c>
      <c r="B16" s="215">
        <v>5867</v>
      </c>
      <c r="C16" s="130">
        <v>3922</v>
      </c>
      <c r="D16" s="162">
        <v>1889</v>
      </c>
      <c r="E16" s="138">
        <v>49</v>
      </c>
      <c r="F16" s="139">
        <v>7</v>
      </c>
      <c r="G16" s="244">
        <f t="shared" si="8"/>
        <v>0.66848474518493273</v>
      </c>
      <c r="H16" s="116">
        <v>5328</v>
      </c>
      <c r="I16" s="130">
        <v>3542</v>
      </c>
      <c r="J16" s="162">
        <v>1732</v>
      </c>
      <c r="K16" s="138">
        <v>47</v>
      </c>
      <c r="L16" s="228">
        <v>7</v>
      </c>
      <c r="M16" s="88">
        <v>539</v>
      </c>
      <c r="N16" s="89">
        <v>380</v>
      </c>
      <c r="O16" s="540">
        <v>157</v>
      </c>
      <c r="P16" s="90">
        <v>2</v>
      </c>
      <c r="Q16" s="199">
        <v>0</v>
      </c>
      <c r="R16" s="198">
        <f t="shared" ref="R16:R23" si="17">H16+M16</f>
        <v>5867</v>
      </c>
      <c r="S16" s="117">
        <f t="shared" si="2"/>
        <v>3922</v>
      </c>
      <c r="T16" s="117">
        <f t="shared" si="3"/>
        <v>1889</v>
      </c>
      <c r="U16" s="117">
        <f t="shared" si="10"/>
        <v>49</v>
      </c>
      <c r="V16" s="263">
        <f t="shared" si="11"/>
        <v>7</v>
      </c>
      <c r="W16" s="116">
        <v>1670</v>
      </c>
      <c r="X16" s="130">
        <v>1052</v>
      </c>
      <c r="Y16" s="162">
        <v>602</v>
      </c>
      <c r="Z16" s="138">
        <v>12</v>
      </c>
      <c r="AA16" s="228">
        <v>4</v>
      </c>
      <c r="AB16" s="88">
        <v>4197</v>
      </c>
      <c r="AC16" s="89">
        <v>2870</v>
      </c>
      <c r="AD16" s="540">
        <v>1287</v>
      </c>
      <c r="AE16" s="90">
        <v>37</v>
      </c>
      <c r="AF16" s="199">
        <v>3</v>
      </c>
      <c r="AG16" s="88">
        <f t="shared" ref="AG16:AG23" si="18">W16+AB16</f>
        <v>5867</v>
      </c>
      <c r="AH16" s="117">
        <f t="shared" si="4"/>
        <v>3922</v>
      </c>
      <c r="AI16" s="117">
        <f t="shared" si="5"/>
        <v>1889</v>
      </c>
      <c r="AJ16" s="117">
        <f>Z16+AE16</f>
        <v>49</v>
      </c>
      <c r="AK16" s="230">
        <f t="shared" si="7"/>
        <v>7</v>
      </c>
      <c r="AL16" s="215">
        <v>66</v>
      </c>
      <c r="AM16" s="130">
        <v>39</v>
      </c>
      <c r="AN16" s="138">
        <v>26</v>
      </c>
      <c r="AO16" s="175">
        <v>0</v>
      </c>
      <c r="AP16" s="175">
        <v>1</v>
      </c>
      <c r="AQ16" s="215">
        <v>596</v>
      </c>
      <c r="AR16" s="130">
        <v>366</v>
      </c>
      <c r="AS16" s="138">
        <v>225</v>
      </c>
      <c r="AT16" s="175">
        <v>4</v>
      </c>
      <c r="AU16" s="228">
        <v>1</v>
      </c>
      <c r="AV16" s="116">
        <v>2068</v>
      </c>
      <c r="AW16" s="130">
        <v>1320</v>
      </c>
      <c r="AX16" s="138">
        <v>734</v>
      </c>
      <c r="AY16" s="175">
        <v>10</v>
      </c>
      <c r="AZ16" s="175">
        <v>4</v>
      </c>
      <c r="BA16" s="88">
        <v>2735</v>
      </c>
      <c r="BB16" s="89">
        <v>1931</v>
      </c>
      <c r="BC16" s="90">
        <v>772</v>
      </c>
      <c r="BD16" s="118">
        <v>31</v>
      </c>
      <c r="BE16" s="199">
        <v>1</v>
      </c>
      <c r="BF16" s="268">
        <v>402</v>
      </c>
      <c r="BG16" s="122">
        <v>266</v>
      </c>
      <c r="BH16" s="122">
        <v>132</v>
      </c>
      <c r="BI16" s="123">
        <v>4</v>
      </c>
      <c r="BJ16" s="134">
        <v>0</v>
      </c>
      <c r="BK16" s="268">
        <f>AL16+AQ16+AV16+BA16+BF16</f>
        <v>5867</v>
      </c>
      <c r="BL16" s="122">
        <f t="shared" ref="BL16" si="19">AM16+AR16+AW16+BB16+BG16</f>
        <v>3922</v>
      </c>
      <c r="BM16" s="122">
        <f t="shared" ref="BM16" si="20">AN16+AS16+AX16+BC16+BH16</f>
        <v>1889</v>
      </c>
      <c r="BN16" s="123">
        <f t="shared" ref="BN16" si="21">AO16+AT16+AY16+BD16+BI16</f>
        <v>49</v>
      </c>
      <c r="BO16" s="134">
        <f t="shared" ref="BO16" si="22">AP16+AU16+AZ16+BE16+BJ16</f>
        <v>7</v>
      </c>
      <c r="BP16" s="215">
        <v>61</v>
      </c>
      <c r="BQ16" s="130">
        <v>35</v>
      </c>
      <c r="BR16" s="138">
        <v>25</v>
      </c>
      <c r="BS16" s="139">
        <v>0</v>
      </c>
      <c r="BT16" s="228">
        <v>1</v>
      </c>
      <c r="BU16" s="116">
        <v>54</v>
      </c>
      <c r="BV16" s="130">
        <v>32</v>
      </c>
      <c r="BW16" s="138">
        <v>22</v>
      </c>
      <c r="BX16" s="139">
        <v>0</v>
      </c>
      <c r="BY16" s="175">
        <v>0</v>
      </c>
      <c r="BZ16" s="215">
        <v>35</v>
      </c>
      <c r="CA16" s="140">
        <v>27</v>
      </c>
      <c r="CB16" s="138">
        <v>8</v>
      </c>
      <c r="CC16" s="146">
        <v>0</v>
      </c>
      <c r="CD16" s="273">
        <v>0</v>
      </c>
      <c r="CE16" s="116">
        <v>37</v>
      </c>
      <c r="CF16" s="130">
        <v>24</v>
      </c>
      <c r="CG16" s="138">
        <v>13</v>
      </c>
      <c r="CH16" s="139">
        <v>0</v>
      </c>
      <c r="CI16" s="228">
        <v>0</v>
      </c>
      <c r="CJ16" s="198">
        <v>2663</v>
      </c>
      <c r="CK16" s="89">
        <v>1769</v>
      </c>
      <c r="CL16" s="90">
        <v>872</v>
      </c>
      <c r="CM16" s="541">
        <v>20</v>
      </c>
      <c r="CN16" s="199">
        <v>2</v>
      </c>
      <c r="CO16" s="88">
        <v>3017</v>
      </c>
      <c r="CP16" s="89">
        <v>2035</v>
      </c>
      <c r="CQ16" s="90">
        <v>949</v>
      </c>
      <c r="CR16" s="541">
        <v>29</v>
      </c>
      <c r="CS16" s="199">
        <v>4</v>
      </c>
      <c r="CT16" s="144"/>
      <c r="CU16" s="144"/>
      <c r="CV16" s="144"/>
      <c r="CW16" s="144"/>
      <c r="CX16" s="144"/>
      <c r="CY16" s="144"/>
      <c r="CZ16" s="144"/>
      <c r="DA16" s="144"/>
      <c r="DB16" s="144"/>
      <c r="DC16" s="144"/>
      <c r="DD16" s="144"/>
      <c r="DE16" s="144"/>
      <c r="DF16" s="144"/>
      <c r="DG16" s="144"/>
      <c r="DH16" s="144"/>
      <c r="DI16" s="144"/>
      <c r="DJ16" s="144"/>
      <c r="DK16" s="144"/>
      <c r="DL16" s="144"/>
      <c r="DM16" s="144"/>
      <c r="DN16" s="144"/>
      <c r="DO16" s="144"/>
      <c r="DP16" s="144"/>
      <c r="DQ16" s="144"/>
      <c r="DR16" s="144"/>
      <c r="DS16" s="144"/>
      <c r="DT16" s="144"/>
      <c r="DU16" s="144"/>
      <c r="DV16" s="144"/>
      <c r="DW16" s="144"/>
      <c r="DX16" s="144"/>
      <c r="DY16" s="144"/>
      <c r="DZ16" s="144"/>
      <c r="EA16" s="144"/>
      <c r="EB16" s="144"/>
      <c r="EC16" s="144"/>
      <c r="ED16" s="144"/>
      <c r="EE16" s="144"/>
      <c r="EF16" s="144"/>
      <c r="EG16" s="144"/>
      <c r="EH16" s="144"/>
      <c r="EI16" s="144"/>
      <c r="EJ16" s="144"/>
      <c r="EK16" s="144"/>
      <c r="EL16" s="144"/>
      <c r="EM16" s="144"/>
      <c r="EN16" s="144"/>
      <c r="EO16" s="144"/>
      <c r="EP16" s="144"/>
      <c r="EQ16" s="144"/>
      <c r="ER16" s="144"/>
      <c r="ES16" s="144"/>
      <c r="ET16" s="144"/>
      <c r="EU16" s="144"/>
      <c r="EV16" s="144"/>
      <c r="EW16" s="144"/>
      <c r="EX16" s="144"/>
      <c r="EY16" s="144"/>
      <c r="EZ16" s="144"/>
      <c r="FA16" s="144"/>
      <c r="FB16" s="144"/>
      <c r="FC16" s="144"/>
      <c r="FD16" s="144"/>
      <c r="FE16" s="144"/>
      <c r="FF16" s="144"/>
      <c r="FG16" s="144"/>
      <c r="FH16" s="144"/>
    </row>
    <row r="17" spans="1:164" s="103" customFormat="1" ht="18.75" customHeight="1" x14ac:dyDescent="0.3">
      <c r="A17" s="206" t="s">
        <v>54</v>
      </c>
      <c r="B17" s="221">
        <v>10849</v>
      </c>
      <c r="C17" s="96">
        <v>6966</v>
      </c>
      <c r="D17" s="166">
        <v>3551</v>
      </c>
      <c r="E17" s="94">
        <v>47</v>
      </c>
      <c r="F17" s="95">
        <v>285</v>
      </c>
      <c r="G17" s="209">
        <f t="shared" si="8"/>
        <v>0.64208682827910402</v>
      </c>
      <c r="H17" s="98">
        <v>7566</v>
      </c>
      <c r="I17" s="96">
        <v>4835</v>
      </c>
      <c r="J17" s="166">
        <v>2489</v>
      </c>
      <c r="K17" s="94">
        <v>30</v>
      </c>
      <c r="L17" s="252">
        <v>212</v>
      </c>
      <c r="M17" s="97">
        <v>3283</v>
      </c>
      <c r="N17" s="55">
        <v>2131</v>
      </c>
      <c r="O17" s="170">
        <v>1062</v>
      </c>
      <c r="P17" s="56">
        <v>17</v>
      </c>
      <c r="Q17" s="197">
        <v>73</v>
      </c>
      <c r="R17" s="196">
        <f t="shared" si="17"/>
        <v>10849</v>
      </c>
      <c r="S17" s="149">
        <f t="shared" si="2"/>
        <v>6966</v>
      </c>
      <c r="T17" s="149">
        <f>J17+O17</f>
        <v>3551</v>
      </c>
      <c r="U17" s="149">
        <f>K17+P17</f>
        <v>47</v>
      </c>
      <c r="V17" s="264">
        <f>L17+Q17</f>
        <v>285</v>
      </c>
      <c r="W17" s="261">
        <v>2605</v>
      </c>
      <c r="X17" s="182">
        <v>1663</v>
      </c>
      <c r="Y17" s="182">
        <v>873</v>
      </c>
      <c r="Z17" s="182">
        <v>11</v>
      </c>
      <c r="AA17" s="222">
        <v>58</v>
      </c>
      <c r="AB17" s="97">
        <v>8244</v>
      </c>
      <c r="AC17" s="182">
        <v>5303</v>
      </c>
      <c r="AD17" s="182">
        <v>2678</v>
      </c>
      <c r="AE17" s="182">
        <v>36</v>
      </c>
      <c r="AF17" s="222">
        <v>227</v>
      </c>
      <c r="AG17" s="97">
        <f>W17+AB17</f>
        <v>10849</v>
      </c>
      <c r="AH17" s="149">
        <f t="shared" si="4"/>
        <v>6966</v>
      </c>
      <c r="AI17" s="149">
        <f t="shared" si="5"/>
        <v>3551</v>
      </c>
      <c r="AJ17" s="149">
        <f t="shared" si="6"/>
        <v>47</v>
      </c>
      <c r="AK17" s="265">
        <f>AA17+AF17</f>
        <v>285</v>
      </c>
      <c r="AL17" s="221">
        <v>147</v>
      </c>
      <c r="AM17" s="96">
        <v>81</v>
      </c>
      <c r="AN17" s="94">
        <v>61</v>
      </c>
      <c r="AO17" s="178">
        <v>0</v>
      </c>
      <c r="AP17" s="178">
        <v>5</v>
      </c>
      <c r="AQ17" s="221">
        <v>1013</v>
      </c>
      <c r="AR17" s="96">
        <v>629</v>
      </c>
      <c r="AS17" s="94">
        <v>357</v>
      </c>
      <c r="AT17" s="178">
        <v>8</v>
      </c>
      <c r="AU17" s="252">
        <v>19</v>
      </c>
      <c r="AV17" s="98">
        <v>3598</v>
      </c>
      <c r="AW17" s="96">
        <v>2226</v>
      </c>
      <c r="AX17" s="94">
        <v>1271</v>
      </c>
      <c r="AY17" s="178">
        <v>15</v>
      </c>
      <c r="AZ17" s="178">
        <v>86</v>
      </c>
      <c r="BA17" s="221">
        <v>5689</v>
      </c>
      <c r="BB17" s="96">
        <v>3770</v>
      </c>
      <c r="BC17" s="94">
        <v>1723</v>
      </c>
      <c r="BD17" s="95">
        <v>21</v>
      </c>
      <c r="BE17" s="252">
        <v>175</v>
      </c>
      <c r="BF17" s="97">
        <v>402</v>
      </c>
      <c r="BG17" s="55">
        <v>260</v>
      </c>
      <c r="BH17" s="56">
        <v>139</v>
      </c>
      <c r="BI17" s="101">
        <v>3</v>
      </c>
      <c r="BJ17" s="197">
        <v>0</v>
      </c>
      <c r="BK17" s="393">
        <f t="shared" si="12"/>
        <v>10849</v>
      </c>
      <c r="BL17" s="394">
        <f t="shared" si="13"/>
        <v>6966</v>
      </c>
      <c r="BM17" s="394">
        <f t="shared" si="14"/>
        <v>3551</v>
      </c>
      <c r="BN17" s="151">
        <f t="shared" si="15"/>
        <v>47</v>
      </c>
      <c r="BO17" s="155">
        <f t="shared" si="16"/>
        <v>285</v>
      </c>
      <c r="BP17" s="221">
        <v>102</v>
      </c>
      <c r="BQ17" s="96">
        <v>60</v>
      </c>
      <c r="BR17" s="94">
        <v>42</v>
      </c>
      <c r="BS17" s="95">
        <v>0</v>
      </c>
      <c r="BT17" s="252">
        <v>0</v>
      </c>
      <c r="BU17" s="98">
        <v>83</v>
      </c>
      <c r="BV17" s="96">
        <v>50</v>
      </c>
      <c r="BW17" s="94">
        <v>33</v>
      </c>
      <c r="BX17" s="95">
        <v>0</v>
      </c>
      <c r="BY17" s="178">
        <v>0</v>
      </c>
      <c r="BZ17" s="221">
        <v>49</v>
      </c>
      <c r="CA17" s="99">
        <v>32</v>
      </c>
      <c r="CB17" s="94">
        <v>16</v>
      </c>
      <c r="CC17" s="100">
        <v>1</v>
      </c>
      <c r="CD17" s="275">
        <v>0</v>
      </c>
      <c r="CE17" s="98">
        <v>33</v>
      </c>
      <c r="CF17" s="96">
        <v>23</v>
      </c>
      <c r="CG17" s="94">
        <v>10</v>
      </c>
      <c r="CH17" s="95">
        <v>0</v>
      </c>
      <c r="CI17" s="252">
        <v>0</v>
      </c>
      <c r="CJ17" s="196">
        <v>5418</v>
      </c>
      <c r="CK17" s="55">
        <v>3553</v>
      </c>
      <c r="CL17" s="56">
        <v>1841</v>
      </c>
      <c r="CM17" s="57">
        <v>20</v>
      </c>
      <c r="CN17" s="197">
        <v>4</v>
      </c>
      <c r="CO17" s="97">
        <v>5164</v>
      </c>
      <c r="CP17" s="55">
        <v>3248</v>
      </c>
      <c r="CQ17" s="56">
        <v>1609</v>
      </c>
      <c r="CR17" s="57">
        <v>26</v>
      </c>
      <c r="CS17" s="197">
        <v>281</v>
      </c>
      <c r="CT17" s="102"/>
      <c r="CU17" s="102"/>
      <c r="CV17" s="102"/>
      <c r="CW17" s="102"/>
      <c r="CX17" s="102"/>
      <c r="CY17" s="102"/>
      <c r="CZ17" s="102"/>
      <c r="DA17" s="102"/>
      <c r="DB17" s="102"/>
      <c r="DC17" s="102"/>
      <c r="DD17" s="102"/>
      <c r="DE17" s="102"/>
      <c r="DF17" s="102"/>
      <c r="DG17" s="102"/>
      <c r="DH17" s="102"/>
      <c r="DI17" s="102"/>
      <c r="DJ17" s="102"/>
      <c r="DK17" s="102"/>
      <c r="DL17" s="102"/>
      <c r="DM17" s="102"/>
      <c r="DN17" s="102"/>
      <c r="DO17" s="102"/>
      <c r="DP17" s="102"/>
      <c r="DQ17" s="102"/>
      <c r="DR17" s="102"/>
      <c r="DS17" s="102"/>
      <c r="DT17" s="102"/>
      <c r="DU17" s="102"/>
      <c r="DV17" s="102"/>
      <c r="DW17" s="102"/>
      <c r="DX17" s="102"/>
      <c r="DY17" s="102"/>
      <c r="DZ17" s="102"/>
      <c r="EA17" s="102"/>
      <c r="EB17" s="102"/>
      <c r="EC17" s="102"/>
      <c r="ED17" s="102"/>
      <c r="EE17" s="102"/>
      <c r="EF17" s="102"/>
      <c r="EG17" s="102"/>
      <c r="EH17" s="102"/>
      <c r="EI17" s="102"/>
      <c r="EJ17" s="102"/>
      <c r="EK17" s="102"/>
      <c r="EL17" s="102"/>
      <c r="EM17" s="102"/>
      <c r="EN17" s="102"/>
      <c r="EO17" s="102"/>
      <c r="EP17" s="102"/>
      <c r="EQ17" s="102"/>
      <c r="ER17" s="102"/>
      <c r="ES17" s="102"/>
      <c r="ET17" s="102"/>
      <c r="EU17" s="102"/>
      <c r="EV17" s="102"/>
      <c r="EW17" s="102"/>
      <c r="EX17" s="102"/>
      <c r="EY17" s="102"/>
      <c r="EZ17" s="102"/>
      <c r="FA17" s="102"/>
      <c r="FB17" s="102"/>
      <c r="FC17" s="102"/>
      <c r="FD17" s="102"/>
      <c r="FE17" s="102"/>
      <c r="FF17" s="102"/>
      <c r="FG17" s="102"/>
      <c r="FH17" s="102"/>
    </row>
    <row r="18" spans="1:164" s="145" customFormat="1" ht="18.75" customHeight="1" x14ac:dyDescent="0.3">
      <c r="A18" s="205" t="s">
        <v>55</v>
      </c>
      <c r="B18" s="508">
        <v>1968</v>
      </c>
      <c r="C18" s="141">
        <v>677</v>
      </c>
      <c r="D18" s="164">
        <v>1287</v>
      </c>
      <c r="E18" s="142">
        <v>4</v>
      </c>
      <c r="F18" s="509">
        <v>0</v>
      </c>
      <c r="G18" s="244">
        <f t="shared" ref="G18:G19" si="23">C18/B18</f>
        <v>0.3440040650406504</v>
      </c>
      <c r="H18" s="510">
        <v>1685</v>
      </c>
      <c r="I18" s="141">
        <v>556</v>
      </c>
      <c r="J18" s="164">
        <v>1126</v>
      </c>
      <c r="K18" s="142">
        <v>3</v>
      </c>
      <c r="L18" s="243">
        <v>0</v>
      </c>
      <c r="M18" s="132">
        <v>283</v>
      </c>
      <c r="N18" s="108">
        <v>121</v>
      </c>
      <c r="O18" s="511">
        <v>161</v>
      </c>
      <c r="P18" s="109">
        <v>1</v>
      </c>
      <c r="Q18" s="195">
        <v>0</v>
      </c>
      <c r="R18" s="198">
        <f t="shared" ref="R18" si="24">H18+M18</f>
        <v>1968</v>
      </c>
      <c r="S18" s="117">
        <f t="shared" ref="S18" si="25">I18+N18</f>
        <v>677</v>
      </c>
      <c r="T18" s="117">
        <f t="shared" ref="T18" si="26">J18+O18</f>
        <v>1287</v>
      </c>
      <c r="U18" s="117">
        <f t="shared" ref="U18" si="27">K18+P18</f>
        <v>4</v>
      </c>
      <c r="V18" s="263">
        <f t="shared" ref="V18" si="28">L18+Q18</f>
        <v>0</v>
      </c>
      <c r="W18" s="512">
        <v>323</v>
      </c>
      <c r="X18" s="513">
        <v>106</v>
      </c>
      <c r="Y18" s="513">
        <v>217</v>
      </c>
      <c r="Z18" s="513">
        <v>0</v>
      </c>
      <c r="AA18" s="514">
        <v>0</v>
      </c>
      <c r="AB18" s="132">
        <v>1645</v>
      </c>
      <c r="AC18" s="513">
        <v>571</v>
      </c>
      <c r="AD18" s="513">
        <v>1070</v>
      </c>
      <c r="AE18" s="513">
        <v>4</v>
      </c>
      <c r="AF18" s="514">
        <v>0</v>
      </c>
      <c r="AG18" s="88">
        <f t="shared" ref="AG18" si="29">W18+AB18</f>
        <v>1968</v>
      </c>
      <c r="AH18" s="117">
        <f t="shared" ref="AH18" si="30">X18+AC18</f>
        <v>677</v>
      </c>
      <c r="AI18" s="117">
        <f t="shared" ref="AI18" si="31">Y18+AD18</f>
        <v>1287</v>
      </c>
      <c r="AJ18" s="117">
        <f t="shared" ref="AJ18" si="32">Z18+AE18</f>
        <v>4</v>
      </c>
      <c r="AK18" s="230">
        <f t="shared" ref="AK18" si="33">AA18+AF18</f>
        <v>0</v>
      </c>
      <c r="AL18" s="508">
        <v>5</v>
      </c>
      <c r="AM18" s="141">
        <v>1</v>
      </c>
      <c r="AN18" s="142">
        <v>4</v>
      </c>
      <c r="AO18" s="177">
        <v>0</v>
      </c>
      <c r="AP18" s="177">
        <v>0</v>
      </c>
      <c r="AQ18" s="508">
        <v>68</v>
      </c>
      <c r="AR18" s="141">
        <v>25</v>
      </c>
      <c r="AS18" s="142">
        <v>43</v>
      </c>
      <c r="AT18" s="177">
        <v>0</v>
      </c>
      <c r="AU18" s="243">
        <v>0</v>
      </c>
      <c r="AV18" s="510">
        <v>466</v>
      </c>
      <c r="AW18" s="141">
        <v>141</v>
      </c>
      <c r="AX18" s="142">
        <v>322</v>
      </c>
      <c r="AY18" s="177">
        <v>3</v>
      </c>
      <c r="AZ18" s="177">
        <v>0</v>
      </c>
      <c r="BA18" s="508">
        <v>1330</v>
      </c>
      <c r="BB18" s="141">
        <v>475</v>
      </c>
      <c r="BC18" s="142">
        <v>855</v>
      </c>
      <c r="BD18" s="509">
        <v>0</v>
      </c>
      <c r="BE18" s="243">
        <v>0</v>
      </c>
      <c r="BF18" s="132">
        <v>99</v>
      </c>
      <c r="BG18" s="108">
        <v>35</v>
      </c>
      <c r="BH18" s="109">
        <v>63</v>
      </c>
      <c r="BI18" s="143">
        <v>1</v>
      </c>
      <c r="BJ18" s="195">
        <v>0</v>
      </c>
      <c r="BK18" s="268">
        <f t="shared" ref="BK18" si="34">AL18+AQ18+AV18+BA18+BF18</f>
        <v>1968</v>
      </c>
      <c r="BL18" s="122">
        <f t="shared" ref="BL18" si="35">AM18+AR18+AW18+BB18+BG18</f>
        <v>677</v>
      </c>
      <c r="BM18" s="122">
        <f t="shared" ref="BM18" si="36">AN18+AS18+AX18+BC18+BH18</f>
        <v>1287</v>
      </c>
      <c r="BN18" s="123">
        <f t="shared" ref="BN18" si="37">AO18+AT18+AY18+BD18+BI18</f>
        <v>4</v>
      </c>
      <c r="BO18" s="134">
        <f t="shared" ref="BO18" si="38">AP18+AU18+AZ18+BE18+BJ18</f>
        <v>0</v>
      </c>
      <c r="BP18" s="508">
        <v>6</v>
      </c>
      <c r="BQ18" s="141">
        <v>0</v>
      </c>
      <c r="BR18" s="142">
        <v>5</v>
      </c>
      <c r="BS18" s="509">
        <v>1</v>
      </c>
      <c r="BT18" s="243">
        <v>0</v>
      </c>
      <c r="BU18" s="510">
        <v>11</v>
      </c>
      <c r="BV18" s="141">
        <v>3</v>
      </c>
      <c r="BW18" s="142">
        <v>8</v>
      </c>
      <c r="BX18" s="509">
        <v>0</v>
      </c>
      <c r="BY18" s="177">
        <v>0</v>
      </c>
      <c r="BZ18" s="508">
        <v>3</v>
      </c>
      <c r="CA18" s="515">
        <v>0</v>
      </c>
      <c r="CB18" s="142">
        <v>3</v>
      </c>
      <c r="CC18" s="516">
        <v>0</v>
      </c>
      <c r="CD18" s="517">
        <v>0</v>
      </c>
      <c r="CE18" s="510">
        <v>7</v>
      </c>
      <c r="CF18" s="141">
        <v>5</v>
      </c>
      <c r="CG18" s="142">
        <v>2</v>
      </c>
      <c r="CH18" s="509">
        <v>0</v>
      </c>
      <c r="CI18" s="243">
        <v>0</v>
      </c>
      <c r="CJ18" s="202">
        <v>1058</v>
      </c>
      <c r="CK18" s="108">
        <v>359</v>
      </c>
      <c r="CL18" s="109">
        <v>697</v>
      </c>
      <c r="CM18" s="143">
        <v>2</v>
      </c>
      <c r="CN18" s="195">
        <v>0</v>
      </c>
      <c r="CO18" s="132">
        <v>883</v>
      </c>
      <c r="CP18" s="108">
        <v>310</v>
      </c>
      <c r="CQ18" s="109">
        <v>572</v>
      </c>
      <c r="CR18" s="518">
        <v>1</v>
      </c>
      <c r="CS18" s="195">
        <v>0</v>
      </c>
      <c r="CT18" s="144"/>
      <c r="CU18" s="144"/>
      <c r="CV18" s="144"/>
      <c r="CW18" s="144"/>
      <c r="CX18" s="144"/>
      <c r="CY18" s="144"/>
      <c r="CZ18" s="144"/>
      <c r="DA18" s="144"/>
      <c r="DB18" s="144"/>
      <c r="DC18" s="144"/>
      <c r="DD18" s="144"/>
      <c r="DE18" s="144"/>
      <c r="DF18" s="144"/>
      <c r="DG18" s="144"/>
      <c r="DH18" s="144"/>
      <c r="DI18" s="144"/>
      <c r="DJ18" s="144"/>
      <c r="DK18" s="144"/>
      <c r="DL18" s="144"/>
      <c r="DM18" s="144"/>
      <c r="DN18" s="144"/>
      <c r="DO18" s="144"/>
      <c r="DP18" s="144"/>
      <c r="DQ18" s="144"/>
      <c r="DR18" s="144"/>
      <c r="DS18" s="144"/>
      <c r="DT18" s="144"/>
      <c r="DU18" s="144"/>
      <c r="DV18" s="144"/>
      <c r="DW18" s="144"/>
      <c r="DX18" s="144"/>
      <c r="DY18" s="144"/>
      <c r="DZ18" s="144"/>
      <c r="EA18" s="144"/>
      <c r="EB18" s="144"/>
      <c r="EC18" s="144"/>
      <c r="ED18" s="144"/>
      <c r="EE18" s="144"/>
      <c r="EF18" s="144"/>
      <c r="EG18" s="144"/>
      <c r="EH18" s="144"/>
      <c r="EI18" s="144"/>
      <c r="EJ18" s="144"/>
      <c r="EK18" s="144"/>
      <c r="EL18" s="144"/>
      <c r="EM18" s="144"/>
      <c r="EN18" s="144"/>
      <c r="EO18" s="144"/>
      <c r="EP18" s="144"/>
      <c r="EQ18" s="144"/>
      <c r="ER18" s="144"/>
      <c r="ES18" s="144"/>
      <c r="ET18" s="144"/>
      <c r="EU18" s="144"/>
      <c r="EV18" s="144"/>
      <c r="EW18" s="144"/>
      <c r="EX18" s="144"/>
      <c r="EY18" s="144"/>
      <c r="EZ18" s="144"/>
      <c r="FA18" s="144"/>
      <c r="FB18" s="144"/>
      <c r="FC18" s="144"/>
      <c r="FD18" s="144"/>
      <c r="FE18" s="144"/>
      <c r="FF18" s="144"/>
      <c r="FG18" s="144"/>
      <c r="FH18" s="144"/>
    </row>
    <row r="19" spans="1:164" s="103" customFormat="1" ht="18.75" customHeight="1" x14ac:dyDescent="0.3">
      <c r="A19" s="206" t="s">
        <v>56</v>
      </c>
      <c r="B19" s="250">
        <v>7132</v>
      </c>
      <c r="C19" s="91">
        <v>4939</v>
      </c>
      <c r="D19" s="163">
        <v>2174</v>
      </c>
      <c r="E19" s="92">
        <v>19</v>
      </c>
      <c r="F19" s="93">
        <v>0</v>
      </c>
      <c r="G19" s="209">
        <f t="shared" si="23"/>
        <v>0.69251261918115536</v>
      </c>
      <c r="H19" s="147">
        <v>5621</v>
      </c>
      <c r="I19" s="91">
        <v>3887</v>
      </c>
      <c r="J19" s="163">
        <v>1715</v>
      </c>
      <c r="K19" s="92">
        <v>19</v>
      </c>
      <c r="L19" s="242">
        <v>0</v>
      </c>
      <c r="M19" s="148">
        <v>1511</v>
      </c>
      <c r="N19" s="81">
        <v>1052</v>
      </c>
      <c r="O19" s="169">
        <v>459</v>
      </c>
      <c r="P19" s="82">
        <v>0</v>
      </c>
      <c r="Q19" s="204">
        <v>0</v>
      </c>
      <c r="R19" s="196">
        <f t="shared" ref="R19" si="39">H19+M19</f>
        <v>7132</v>
      </c>
      <c r="S19" s="149">
        <f t="shared" ref="S19" si="40">I19+N19</f>
        <v>4939</v>
      </c>
      <c r="T19" s="149">
        <f t="shared" ref="T19" si="41">J19+O19</f>
        <v>2174</v>
      </c>
      <c r="U19" s="149">
        <f t="shared" ref="U19" si="42">K19+P19</f>
        <v>19</v>
      </c>
      <c r="V19" s="264">
        <f t="shared" ref="V19" si="43">L19+Q19</f>
        <v>0</v>
      </c>
      <c r="W19" s="259">
        <v>2430</v>
      </c>
      <c r="X19" s="180">
        <v>1595</v>
      </c>
      <c r="Y19" s="180">
        <v>826</v>
      </c>
      <c r="Z19" s="180">
        <v>9</v>
      </c>
      <c r="AA19" s="256">
        <v>0</v>
      </c>
      <c r="AB19" s="148">
        <v>4702</v>
      </c>
      <c r="AC19" s="180">
        <v>3344</v>
      </c>
      <c r="AD19" s="180">
        <v>1348</v>
      </c>
      <c r="AE19" s="180">
        <v>10</v>
      </c>
      <c r="AF19" s="256">
        <v>0</v>
      </c>
      <c r="AG19" s="97">
        <f t="shared" ref="AG19" si="44">W19+AB19</f>
        <v>7132</v>
      </c>
      <c r="AH19" s="149">
        <f t="shared" ref="AH19" si="45">X19+AC19</f>
        <v>4939</v>
      </c>
      <c r="AI19" s="149">
        <f t="shared" ref="AI19" si="46">Y19+AD19</f>
        <v>2174</v>
      </c>
      <c r="AJ19" s="149">
        <f t="shared" ref="AJ19" si="47">Z19+AE19</f>
        <v>19</v>
      </c>
      <c r="AK19" s="265">
        <f t="shared" ref="AK19" si="48">AA19+AF19</f>
        <v>0</v>
      </c>
      <c r="AL19" s="250">
        <v>53</v>
      </c>
      <c r="AM19" s="91">
        <v>33</v>
      </c>
      <c r="AN19" s="92">
        <v>20</v>
      </c>
      <c r="AO19" s="176">
        <v>0</v>
      </c>
      <c r="AP19" s="176">
        <v>0</v>
      </c>
      <c r="AQ19" s="250">
        <v>634</v>
      </c>
      <c r="AR19" s="91">
        <v>400</v>
      </c>
      <c r="AS19" s="92">
        <v>231</v>
      </c>
      <c r="AT19" s="176">
        <v>3</v>
      </c>
      <c r="AU19" s="242">
        <v>0</v>
      </c>
      <c r="AV19" s="147">
        <v>2401</v>
      </c>
      <c r="AW19" s="91">
        <v>1581</v>
      </c>
      <c r="AX19" s="92">
        <v>811</v>
      </c>
      <c r="AY19" s="176">
        <v>9</v>
      </c>
      <c r="AZ19" s="176">
        <v>0</v>
      </c>
      <c r="BA19" s="250">
        <v>3164</v>
      </c>
      <c r="BB19" s="91">
        <v>2316</v>
      </c>
      <c r="BC19" s="92">
        <v>843</v>
      </c>
      <c r="BD19" s="93">
        <v>5</v>
      </c>
      <c r="BE19" s="242">
        <v>0</v>
      </c>
      <c r="BF19" s="148">
        <v>880</v>
      </c>
      <c r="BG19" s="81">
        <v>609</v>
      </c>
      <c r="BH19" s="82">
        <v>269</v>
      </c>
      <c r="BI19" s="150">
        <v>2</v>
      </c>
      <c r="BJ19" s="204">
        <v>0</v>
      </c>
      <c r="BK19" s="393">
        <f t="shared" ref="BK19" si="49">AL19+AQ19+AV19+BA19+BF19</f>
        <v>7132</v>
      </c>
      <c r="BL19" s="394">
        <f t="shared" ref="BL19" si="50">AM19+AR19+AW19+BB19+BG19</f>
        <v>4939</v>
      </c>
      <c r="BM19" s="394">
        <f t="shared" ref="BM19" si="51">AN19+AS19+AX19+BC19+BH19</f>
        <v>2174</v>
      </c>
      <c r="BN19" s="151">
        <f t="shared" ref="BN19" si="52">AO19+AT19+AY19+BD19+BI19</f>
        <v>19</v>
      </c>
      <c r="BO19" s="155">
        <f t="shared" ref="BO19" si="53">AP19+AU19+AZ19+BE19+BJ19</f>
        <v>0</v>
      </c>
      <c r="BP19" s="250">
        <v>91</v>
      </c>
      <c r="BQ19" s="91">
        <v>61</v>
      </c>
      <c r="BR19" s="92">
        <v>28</v>
      </c>
      <c r="BS19" s="93">
        <v>2</v>
      </c>
      <c r="BT19" s="242">
        <v>0</v>
      </c>
      <c r="BU19" s="147">
        <v>43</v>
      </c>
      <c r="BV19" s="91">
        <v>32</v>
      </c>
      <c r="BW19" s="92">
        <v>11</v>
      </c>
      <c r="BX19" s="93">
        <v>0</v>
      </c>
      <c r="BY19" s="176">
        <v>0</v>
      </c>
      <c r="BZ19" s="250">
        <v>46</v>
      </c>
      <c r="CA19" s="152">
        <v>26</v>
      </c>
      <c r="CB19" s="92">
        <v>20</v>
      </c>
      <c r="CC19" s="153">
        <v>0</v>
      </c>
      <c r="CD19" s="274">
        <v>0</v>
      </c>
      <c r="CE19" s="147">
        <v>71</v>
      </c>
      <c r="CF19" s="91">
        <v>52</v>
      </c>
      <c r="CG19" s="92">
        <v>19</v>
      </c>
      <c r="CH19" s="93">
        <v>0</v>
      </c>
      <c r="CI19" s="242">
        <v>0</v>
      </c>
      <c r="CJ19" s="203">
        <v>4486</v>
      </c>
      <c r="CK19" s="81">
        <v>3093</v>
      </c>
      <c r="CL19" s="82">
        <v>1381</v>
      </c>
      <c r="CM19" s="150">
        <v>12</v>
      </c>
      <c r="CN19" s="204">
        <v>0</v>
      </c>
      <c r="CO19" s="148">
        <v>2395</v>
      </c>
      <c r="CP19" s="81">
        <v>1675</v>
      </c>
      <c r="CQ19" s="82">
        <v>715</v>
      </c>
      <c r="CR19" s="83">
        <v>5</v>
      </c>
      <c r="CS19" s="204">
        <v>0</v>
      </c>
      <c r="CT19" s="102"/>
      <c r="CU19" s="102"/>
      <c r="CV19" s="102"/>
      <c r="CW19" s="102"/>
      <c r="CX19" s="102"/>
      <c r="CY19" s="102"/>
      <c r="CZ19" s="102"/>
      <c r="DA19" s="102"/>
      <c r="DB19" s="102"/>
      <c r="DC19" s="102"/>
      <c r="DD19" s="102"/>
      <c r="DE19" s="102"/>
      <c r="DF19" s="102"/>
      <c r="DG19" s="102"/>
      <c r="DH19" s="102"/>
      <c r="DI19" s="102"/>
      <c r="DJ19" s="102"/>
      <c r="DK19" s="102"/>
      <c r="DL19" s="102"/>
      <c r="DM19" s="102"/>
      <c r="DN19" s="102"/>
      <c r="DO19" s="102"/>
      <c r="DP19" s="102"/>
      <c r="DQ19" s="102"/>
      <c r="DR19" s="102"/>
      <c r="DS19" s="102"/>
      <c r="DT19" s="102"/>
      <c r="DU19" s="102"/>
      <c r="DV19" s="102"/>
      <c r="DW19" s="102"/>
      <c r="DX19" s="102"/>
      <c r="DY19" s="102"/>
      <c r="DZ19" s="102"/>
      <c r="EA19" s="102"/>
      <c r="EB19" s="102"/>
      <c r="EC19" s="102"/>
      <c r="ED19" s="102"/>
      <c r="EE19" s="102"/>
      <c r="EF19" s="102"/>
      <c r="EG19" s="102"/>
      <c r="EH19" s="102"/>
      <c r="EI19" s="102"/>
      <c r="EJ19" s="102"/>
      <c r="EK19" s="102"/>
      <c r="EL19" s="102"/>
      <c r="EM19" s="102"/>
      <c r="EN19" s="102"/>
      <c r="EO19" s="102"/>
      <c r="EP19" s="102"/>
      <c r="EQ19" s="102"/>
      <c r="ER19" s="102"/>
      <c r="ES19" s="102"/>
      <c r="ET19" s="102"/>
      <c r="EU19" s="102"/>
      <c r="EV19" s="102"/>
      <c r="EW19" s="102"/>
      <c r="EX19" s="102"/>
      <c r="EY19" s="102"/>
      <c r="EZ19" s="102"/>
      <c r="FA19" s="102"/>
      <c r="FB19" s="102"/>
      <c r="FC19" s="102"/>
      <c r="FD19" s="102"/>
      <c r="FE19" s="102"/>
      <c r="FF19" s="102"/>
      <c r="FG19" s="102"/>
      <c r="FH19" s="102"/>
    </row>
    <row r="20" spans="1:164" s="145" customFormat="1" ht="18.75" customHeight="1" x14ac:dyDescent="0.3">
      <c r="A20" s="205" t="s">
        <v>57</v>
      </c>
      <c r="B20" s="392">
        <v>5618</v>
      </c>
      <c r="C20" s="141">
        <v>3899</v>
      </c>
      <c r="D20" s="164">
        <v>1677</v>
      </c>
      <c r="E20" s="138">
        <v>17</v>
      </c>
      <c r="F20" s="139">
        <v>25</v>
      </c>
      <c r="G20" s="244">
        <f t="shared" ref="G20" si="54">C20/B20</f>
        <v>0.69401922392310433</v>
      </c>
      <c r="H20" s="392">
        <v>4941</v>
      </c>
      <c r="I20" s="141">
        <v>3457</v>
      </c>
      <c r="J20" s="164">
        <v>1446</v>
      </c>
      <c r="K20" s="138">
        <v>13</v>
      </c>
      <c r="L20" s="139">
        <v>25</v>
      </c>
      <c r="M20" s="116">
        <v>677</v>
      </c>
      <c r="N20" s="130">
        <v>442</v>
      </c>
      <c r="O20" s="162">
        <v>231</v>
      </c>
      <c r="P20" s="138">
        <v>4</v>
      </c>
      <c r="Q20" s="228">
        <v>0</v>
      </c>
      <c r="R20" s="198">
        <f t="shared" ref="R20:R21" si="55">H20+M20</f>
        <v>5618</v>
      </c>
      <c r="S20" s="117">
        <f t="shared" ref="S20:S21" si="56">I20+N20</f>
        <v>3899</v>
      </c>
      <c r="T20" s="117">
        <f t="shared" ref="T20:T21" si="57">J20+O20</f>
        <v>1677</v>
      </c>
      <c r="U20" s="117">
        <f t="shared" ref="U20:U21" si="58">K20+P20</f>
        <v>17</v>
      </c>
      <c r="V20" s="263">
        <f t="shared" ref="V20:V21" si="59">L20+Q20</f>
        <v>25</v>
      </c>
      <c r="W20" s="262">
        <v>1596</v>
      </c>
      <c r="X20" s="183">
        <v>1093</v>
      </c>
      <c r="Y20" s="183">
        <v>494</v>
      </c>
      <c r="Z20" s="183">
        <v>8</v>
      </c>
      <c r="AA20" s="216">
        <v>1</v>
      </c>
      <c r="AB20" s="88">
        <v>4022</v>
      </c>
      <c r="AC20" s="183">
        <v>2806</v>
      </c>
      <c r="AD20" s="183">
        <v>1183</v>
      </c>
      <c r="AE20" s="183">
        <v>9</v>
      </c>
      <c r="AF20" s="216">
        <v>24</v>
      </c>
      <c r="AG20" s="88">
        <f t="shared" ref="AG20:AG21" si="60">W20+AB20</f>
        <v>5618</v>
      </c>
      <c r="AH20" s="117">
        <f t="shared" ref="AH20:AH21" si="61">X20+AC20</f>
        <v>3899</v>
      </c>
      <c r="AI20" s="117">
        <f t="shared" ref="AI20:AI21" si="62">Y20+AD20</f>
        <v>1677</v>
      </c>
      <c r="AJ20" s="117">
        <f t="shared" ref="AJ20:AJ21" si="63">Z20+AE20</f>
        <v>17</v>
      </c>
      <c r="AK20" s="230">
        <f t="shared" ref="AK20:AK21" si="64">AA20+AF20</f>
        <v>25</v>
      </c>
      <c r="AL20" s="215">
        <v>57</v>
      </c>
      <c r="AM20" s="130">
        <v>33</v>
      </c>
      <c r="AN20" s="138">
        <v>24</v>
      </c>
      <c r="AO20" s="175">
        <v>0</v>
      </c>
      <c r="AP20" s="175">
        <v>0</v>
      </c>
      <c r="AQ20" s="215">
        <v>602</v>
      </c>
      <c r="AR20" s="130">
        <v>414</v>
      </c>
      <c r="AS20" s="138">
        <v>184</v>
      </c>
      <c r="AT20" s="175">
        <v>4</v>
      </c>
      <c r="AU20" s="228">
        <v>0</v>
      </c>
      <c r="AV20" s="116">
        <v>1774</v>
      </c>
      <c r="AW20" s="130">
        <v>1215</v>
      </c>
      <c r="AX20" s="138">
        <v>547</v>
      </c>
      <c r="AY20" s="175">
        <v>7</v>
      </c>
      <c r="AZ20" s="175">
        <v>5</v>
      </c>
      <c r="BA20" s="215">
        <v>2634</v>
      </c>
      <c r="BB20" s="130">
        <v>1862</v>
      </c>
      <c r="BC20" s="138">
        <v>753</v>
      </c>
      <c r="BD20" s="139">
        <v>4</v>
      </c>
      <c r="BE20" s="228">
        <v>15</v>
      </c>
      <c r="BF20" s="88">
        <v>551</v>
      </c>
      <c r="BG20" s="89">
        <v>375</v>
      </c>
      <c r="BH20" s="90">
        <v>169</v>
      </c>
      <c r="BI20" s="118">
        <v>2</v>
      </c>
      <c r="BJ20" s="199">
        <v>5</v>
      </c>
      <c r="BK20" s="268">
        <f t="shared" ref="BK20:BK21" si="65">AL20+AQ20+AV20+BA20+BF20</f>
        <v>5618</v>
      </c>
      <c r="BL20" s="122">
        <f t="shared" ref="BL20:BL21" si="66">AM20+AR20+AW20+BB20+BG20</f>
        <v>3899</v>
      </c>
      <c r="BM20" s="122">
        <f t="shared" ref="BM20:BM21" si="67">AN20+AS20+AX20+BC20+BH20</f>
        <v>1677</v>
      </c>
      <c r="BN20" s="123">
        <f t="shared" ref="BN20:BN21" si="68">AO20+AT20+AY20+BD20+BI20</f>
        <v>17</v>
      </c>
      <c r="BO20" s="134">
        <f t="shared" ref="BO20" si="69">AP20+AU20+AZ20+BE20+BJ20</f>
        <v>25</v>
      </c>
      <c r="BP20" s="215">
        <v>51</v>
      </c>
      <c r="BQ20" s="130">
        <v>34</v>
      </c>
      <c r="BR20" s="138">
        <v>17</v>
      </c>
      <c r="BS20" s="139">
        <v>0</v>
      </c>
      <c r="BT20" s="228">
        <v>0</v>
      </c>
      <c r="BU20" s="116">
        <v>37</v>
      </c>
      <c r="BV20" s="130">
        <v>27</v>
      </c>
      <c r="BW20" s="138">
        <v>10</v>
      </c>
      <c r="BX20" s="139">
        <v>0</v>
      </c>
      <c r="BY20" s="175">
        <v>0</v>
      </c>
      <c r="BZ20" s="215">
        <v>37</v>
      </c>
      <c r="CA20" s="140">
        <v>26</v>
      </c>
      <c r="CB20" s="138">
        <v>11</v>
      </c>
      <c r="CC20" s="146">
        <v>0</v>
      </c>
      <c r="CD20" s="273">
        <v>0</v>
      </c>
      <c r="CE20" s="116">
        <v>26</v>
      </c>
      <c r="CF20" s="130">
        <v>19</v>
      </c>
      <c r="CG20" s="138">
        <v>7</v>
      </c>
      <c r="CH20" s="139">
        <v>0</v>
      </c>
      <c r="CI20" s="228">
        <v>0</v>
      </c>
      <c r="CJ20" s="116">
        <v>2718</v>
      </c>
      <c r="CK20" s="130">
        <v>1909</v>
      </c>
      <c r="CL20" s="138">
        <v>801</v>
      </c>
      <c r="CM20" s="139">
        <v>8</v>
      </c>
      <c r="CN20" s="228">
        <v>0</v>
      </c>
      <c r="CO20" s="198">
        <v>2749</v>
      </c>
      <c r="CP20" s="89">
        <v>1884</v>
      </c>
      <c r="CQ20" s="90">
        <v>831</v>
      </c>
      <c r="CR20" s="118">
        <v>9</v>
      </c>
      <c r="CS20" s="199">
        <v>25</v>
      </c>
      <c r="CT20" s="144"/>
      <c r="CU20" s="144"/>
      <c r="CV20" s="144"/>
      <c r="CW20" s="144"/>
      <c r="CX20" s="144"/>
      <c r="CY20" s="144"/>
      <c r="CZ20" s="144"/>
      <c r="DA20" s="144"/>
      <c r="DB20" s="144"/>
      <c r="DC20" s="144"/>
      <c r="DD20" s="144"/>
      <c r="DE20" s="144"/>
      <c r="DF20" s="144"/>
      <c r="DG20" s="144"/>
      <c r="DH20" s="144"/>
      <c r="DI20" s="144"/>
      <c r="DJ20" s="144"/>
      <c r="DK20" s="144"/>
      <c r="DL20" s="144"/>
      <c r="DM20" s="144"/>
      <c r="DN20" s="144"/>
      <c r="DO20" s="144"/>
      <c r="DP20" s="144"/>
      <c r="DQ20" s="144"/>
      <c r="DR20" s="144"/>
      <c r="DS20" s="144"/>
      <c r="DT20" s="144"/>
      <c r="DU20" s="144"/>
      <c r="DV20" s="144"/>
      <c r="DW20" s="144"/>
      <c r="DX20" s="144"/>
      <c r="DY20" s="144"/>
      <c r="DZ20" s="144"/>
      <c r="EA20" s="144"/>
      <c r="EB20" s="144"/>
      <c r="EC20" s="144"/>
      <c r="ED20" s="144"/>
      <c r="EE20" s="144"/>
      <c r="EF20" s="144"/>
      <c r="EG20" s="144"/>
      <c r="EH20" s="144"/>
      <c r="EI20" s="144"/>
      <c r="EJ20" s="144"/>
      <c r="EK20" s="144"/>
      <c r="EL20" s="144"/>
      <c r="EM20" s="144"/>
      <c r="EN20" s="144"/>
      <c r="EO20" s="144"/>
      <c r="EP20" s="144"/>
      <c r="EQ20" s="144"/>
      <c r="ER20" s="144"/>
      <c r="ES20" s="144"/>
      <c r="ET20" s="144"/>
      <c r="EU20" s="144"/>
      <c r="EV20" s="144"/>
      <c r="EW20" s="144"/>
      <c r="EX20" s="144"/>
      <c r="EY20" s="144"/>
      <c r="EZ20" s="144"/>
      <c r="FA20" s="144"/>
      <c r="FB20" s="144"/>
      <c r="FC20" s="144"/>
      <c r="FD20" s="144"/>
      <c r="FE20" s="144"/>
      <c r="FF20" s="144"/>
      <c r="FG20" s="144"/>
      <c r="FH20" s="144"/>
    </row>
    <row r="21" spans="1:164" s="103" customFormat="1" ht="18.75" customHeight="1" x14ac:dyDescent="0.3">
      <c r="A21" s="206" t="s">
        <v>58</v>
      </c>
      <c r="B21" s="251">
        <v>1206</v>
      </c>
      <c r="C21" s="91">
        <v>666</v>
      </c>
      <c r="D21" s="163">
        <v>538</v>
      </c>
      <c r="E21" s="94">
        <v>2</v>
      </c>
      <c r="F21" s="95">
        <v>0</v>
      </c>
      <c r="G21" s="209">
        <f t="shared" si="8"/>
        <v>0.55223880597014929</v>
      </c>
      <c r="H21" s="98">
        <v>877</v>
      </c>
      <c r="I21" s="96">
        <v>502</v>
      </c>
      <c r="J21" s="166">
        <v>374</v>
      </c>
      <c r="K21" s="94">
        <v>1</v>
      </c>
      <c r="L21" s="252">
        <v>0</v>
      </c>
      <c r="M21" s="97">
        <v>329</v>
      </c>
      <c r="N21" s="55">
        <v>164</v>
      </c>
      <c r="O21" s="170">
        <v>164</v>
      </c>
      <c r="P21" s="56">
        <v>1</v>
      </c>
      <c r="Q21" s="197">
        <v>0</v>
      </c>
      <c r="R21" s="196">
        <f t="shared" si="55"/>
        <v>1206</v>
      </c>
      <c r="S21" s="149">
        <f t="shared" si="56"/>
        <v>666</v>
      </c>
      <c r="T21" s="149">
        <f t="shared" si="57"/>
        <v>538</v>
      </c>
      <c r="U21" s="149">
        <f t="shared" si="58"/>
        <v>2</v>
      </c>
      <c r="V21" s="264">
        <f t="shared" si="59"/>
        <v>0</v>
      </c>
      <c r="W21" s="261">
        <v>218</v>
      </c>
      <c r="X21" s="182">
        <v>121</v>
      </c>
      <c r="Y21" s="182">
        <v>97</v>
      </c>
      <c r="Z21" s="182">
        <v>0</v>
      </c>
      <c r="AA21" s="222">
        <v>0</v>
      </c>
      <c r="AB21" s="97">
        <v>988</v>
      </c>
      <c r="AC21" s="182">
        <v>545</v>
      </c>
      <c r="AD21" s="182">
        <v>441</v>
      </c>
      <c r="AE21" s="182">
        <v>2</v>
      </c>
      <c r="AF21" s="222">
        <v>0</v>
      </c>
      <c r="AG21" s="97">
        <f t="shared" si="60"/>
        <v>1206</v>
      </c>
      <c r="AH21" s="149">
        <f t="shared" si="61"/>
        <v>666</v>
      </c>
      <c r="AI21" s="149">
        <f t="shared" si="62"/>
        <v>538</v>
      </c>
      <c r="AJ21" s="149">
        <f t="shared" si="63"/>
        <v>2</v>
      </c>
      <c r="AK21" s="265">
        <f t="shared" si="64"/>
        <v>0</v>
      </c>
      <c r="AL21" s="221">
        <v>4</v>
      </c>
      <c r="AM21" s="96">
        <v>2</v>
      </c>
      <c r="AN21" s="94">
        <v>2</v>
      </c>
      <c r="AO21" s="178">
        <v>0</v>
      </c>
      <c r="AP21" s="178">
        <v>0</v>
      </c>
      <c r="AQ21" s="221">
        <v>58</v>
      </c>
      <c r="AR21" s="96">
        <v>31</v>
      </c>
      <c r="AS21" s="94">
        <v>26</v>
      </c>
      <c r="AT21" s="178">
        <v>1</v>
      </c>
      <c r="AU21" s="252">
        <v>0</v>
      </c>
      <c r="AV21" s="98">
        <v>385</v>
      </c>
      <c r="AW21" s="96">
        <v>207</v>
      </c>
      <c r="AX21" s="94">
        <v>177</v>
      </c>
      <c r="AY21" s="178">
        <v>1</v>
      </c>
      <c r="AZ21" s="178">
        <v>0</v>
      </c>
      <c r="BA21" s="221">
        <v>732</v>
      </c>
      <c r="BB21" s="96">
        <v>411</v>
      </c>
      <c r="BC21" s="94">
        <v>321</v>
      </c>
      <c r="BD21" s="95">
        <v>0</v>
      </c>
      <c r="BE21" s="252">
        <v>0</v>
      </c>
      <c r="BF21" s="97">
        <v>27</v>
      </c>
      <c r="BG21" s="55">
        <v>15</v>
      </c>
      <c r="BH21" s="56">
        <v>12</v>
      </c>
      <c r="BI21" s="101">
        <v>0</v>
      </c>
      <c r="BJ21" s="197">
        <v>0</v>
      </c>
      <c r="BK21" s="393">
        <f t="shared" si="65"/>
        <v>1206</v>
      </c>
      <c r="BL21" s="394">
        <f t="shared" si="66"/>
        <v>666</v>
      </c>
      <c r="BM21" s="394">
        <f t="shared" si="67"/>
        <v>538</v>
      </c>
      <c r="BN21" s="151">
        <f t="shared" si="68"/>
        <v>2</v>
      </c>
      <c r="BO21" s="155">
        <f>AP21+AU21+AZ21+BE21+BJ21</f>
        <v>0</v>
      </c>
      <c r="BP21" s="221">
        <v>8</v>
      </c>
      <c r="BQ21" s="96">
        <v>4</v>
      </c>
      <c r="BR21" s="94">
        <v>4</v>
      </c>
      <c r="BS21" s="95">
        <v>0</v>
      </c>
      <c r="BT21" s="252">
        <v>0</v>
      </c>
      <c r="BU21" s="98">
        <v>33</v>
      </c>
      <c r="BV21" s="96">
        <v>20</v>
      </c>
      <c r="BW21" s="94">
        <v>13</v>
      </c>
      <c r="BX21" s="95">
        <v>0</v>
      </c>
      <c r="BY21" s="178">
        <v>0</v>
      </c>
      <c r="BZ21" s="221">
        <v>1</v>
      </c>
      <c r="CA21" s="99">
        <v>1</v>
      </c>
      <c r="CB21" s="94">
        <v>0</v>
      </c>
      <c r="CC21" s="100">
        <v>0</v>
      </c>
      <c r="CD21" s="275">
        <v>0</v>
      </c>
      <c r="CE21" s="98">
        <v>7</v>
      </c>
      <c r="CF21" s="96">
        <v>3</v>
      </c>
      <c r="CG21" s="94">
        <v>4</v>
      </c>
      <c r="CH21" s="95">
        <v>0</v>
      </c>
      <c r="CI21" s="252">
        <v>0</v>
      </c>
      <c r="CJ21" s="196">
        <v>1093</v>
      </c>
      <c r="CK21" s="55">
        <v>598</v>
      </c>
      <c r="CL21" s="56">
        <v>493</v>
      </c>
      <c r="CM21" s="101">
        <v>2</v>
      </c>
      <c r="CN21" s="197">
        <v>0</v>
      </c>
      <c r="CO21" s="97">
        <v>64</v>
      </c>
      <c r="CP21" s="55">
        <v>40</v>
      </c>
      <c r="CQ21" s="56">
        <v>24</v>
      </c>
      <c r="CR21" s="57">
        <v>0</v>
      </c>
      <c r="CS21" s="197">
        <v>0</v>
      </c>
      <c r="CT21" s="102"/>
      <c r="CU21" s="102"/>
      <c r="CV21" s="102"/>
      <c r="CW21" s="102"/>
      <c r="CX21" s="102"/>
      <c r="CY21" s="102"/>
      <c r="CZ21" s="102"/>
      <c r="DA21" s="102"/>
      <c r="DB21" s="102"/>
      <c r="DC21" s="102"/>
      <c r="DD21" s="102"/>
      <c r="DE21" s="102"/>
      <c r="DF21" s="102"/>
      <c r="DG21" s="102"/>
      <c r="DH21" s="102"/>
      <c r="DI21" s="102"/>
      <c r="DJ21" s="102"/>
      <c r="DK21" s="102"/>
      <c r="DL21" s="102"/>
      <c r="DM21" s="102"/>
      <c r="DN21" s="102"/>
      <c r="DO21" s="102"/>
      <c r="DP21" s="102"/>
      <c r="DQ21" s="102"/>
      <c r="DR21" s="102"/>
      <c r="DS21" s="102"/>
      <c r="DT21" s="102"/>
      <c r="DU21" s="102"/>
      <c r="DV21" s="102"/>
      <c r="DW21" s="102"/>
      <c r="DX21" s="102"/>
      <c r="DY21" s="102"/>
      <c r="DZ21" s="102"/>
      <c r="EA21" s="102"/>
      <c r="EB21" s="102"/>
      <c r="EC21" s="102"/>
      <c r="ED21" s="102"/>
      <c r="EE21" s="102"/>
      <c r="EF21" s="102"/>
      <c r="EG21" s="102"/>
      <c r="EH21" s="102"/>
      <c r="EI21" s="102"/>
      <c r="EJ21" s="102"/>
      <c r="EK21" s="102"/>
      <c r="EL21" s="102"/>
      <c r="EM21" s="102"/>
      <c r="EN21" s="102"/>
      <c r="EO21" s="102"/>
      <c r="EP21" s="102"/>
      <c r="EQ21" s="102"/>
      <c r="ER21" s="102"/>
      <c r="ES21" s="102"/>
      <c r="ET21" s="102"/>
      <c r="EU21" s="102"/>
      <c r="EV21" s="102"/>
      <c r="EW21" s="102"/>
      <c r="EX21" s="102"/>
      <c r="EY21" s="102"/>
      <c r="EZ21" s="102"/>
      <c r="FA21" s="102"/>
      <c r="FB21" s="102"/>
      <c r="FC21" s="102"/>
      <c r="FD21" s="102"/>
      <c r="FE21" s="102"/>
      <c r="FF21" s="102"/>
      <c r="FG21" s="102"/>
      <c r="FH21" s="102"/>
    </row>
    <row r="22" spans="1:164" s="13" customFormat="1" ht="18.75" customHeight="1" x14ac:dyDescent="0.3">
      <c r="A22" s="236" t="s">
        <v>59</v>
      </c>
      <c r="B22" s="215">
        <v>327</v>
      </c>
      <c r="C22" s="130">
        <v>183</v>
      </c>
      <c r="D22" s="162">
        <v>143</v>
      </c>
      <c r="E22" s="138">
        <v>1</v>
      </c>
      <c r="F22" s="139">
        <v>0</v>
      </c>
      <c r="G22" s="244">
        <f t="shared" si="8"/>
        <v>0.55963302752293576</v>
      </c>
      <c r="H22" s="28">
        <v>221</v>
      </c>
      <c r="I22" s="21">
        <v>124</v>
      </c>
      <c r="J22" s="160">
        <v>97</v>
      </c>
      <c r="K22" s="22">
        <v>0</v>
      </c>
      <c r="L22" s="240">
        <v>0</v>
      </c>
      <c r="M22" s="28">
        <v>106</v>
      </c>
      <c r="N22" s="21">
        <v>59</v>
      </c>
      <c r="O22" s="160">
        <v>46</v>
      </c>
      <c r="P22" s="22">
        <v>1</v>
      </c>
      <c r="Q22" s="240">
        <v>0</v>
      </c>
      <c r="R22" s="198">
        <f t="shared" si="17"/>
        <v>327</v>
      </c>
      <c r="S22" s="117">
        <f t="shared" si="2"/>
        <v>183</v>
      </c>
      <c r="T22" s="117">
        <f t="shared" si="3"/>
        <v>143</v>
      </c>
      <c r="U22" s="117">
        <f t="shared" si="10"/>
        <v>1</v>
      </c>
      <c r="V22" s="263">
        <f t="shared" si="11"/>
        <v>0</v>
      </c>
      <c r="W22" s="260">
        <v>6</v>
      </c>
      <c r="X22" s="181">
        <v>5</v>
      </c>
      <c r="Y22" s="181">
        <v>1</v>
      </c>
      <c r="Z22" s="181">
        <v>0</v>
      </c>
      <c r="AA22" s="257">
        <v>0</v>
      </c>
      <c r="AB22" s="8">
        <v>321</v>
      </c>
      <c r="AC22" s="181">
        <v>178</v>
      </c>
      <c r="AD22" s="181">
        <v>142</v>
      </c>
      <c r="AE22" s="181">
        <v>1</v>
      </c>
      <c r="AF22" s="257">
        <v>0</v>
      </c>
      <c r="AG22" s="88">
        <f t="shared" si="18"/>
        <v>327</v>
      </c>
      <c r="AH22" s="117">
        <f t="shared" si="4"/>
        <v>183</v>
      </c>
      <c r="AI22" s="117">
        <f t="shared" si="5"/>
        <v>143</v>
      </c>
      <c r="AJ22" s="117">
        <f t="shared" si="6"/>
        <v>1</v>
      </c>
      <c r="AK22" s="230">
        <f t="shared" si="7"/>
        <v>0</v>
      </c>
      <c r="AL22" s="248">
        <v>0</v>
      </c>
      <c r="AM22" s="21">
        <v>0</v>
      </c>
      <c r="AN22" s="22">
        <v>0</v>
      </c>
      <c r="AO22" s="173">
        <v>0</v>
      </c>
      <c r="AP22" s="173">
        <v>0</v>
      </c>
      <c r="AQ22" s="248">
        <v>6</v>
      </c>
      <c r="AR22" s="21">
        <v>2</v>
      </c>
      <c r="AS22" s="22">
        <v>4</v>
      </c>
      <c r="AT22" s="173">
        <v>0</v>
      </c>
      <c r="AU22" s="240">
        <v>0</v>
      </c>
      <c r="AV22" s="28">
        <v>41</v>
      </c>
      <c r="AW22" s="21">
        <v>18</v>
      </c>
      <c r="AX22" s="22">
        <v>23</v>
      </c>
      <c r="AY22" s="173">
        <v>0</v>
      </c>
      <c r="AZ22" s="173">
        <v>0</v>
      </c>
      <c r="BA22" s="248">
        <v>225</v>
      </c>
      <c r="BB22" s="21">
        <v>134</v>
      </c>
      <c r="BC22" s="22">
        <v>91</v>
      </c>
      <c r="BD22" s="23">
        <v>0</v>
      </c>
      <c r="BE22" s="240">
        <v>0</v>
      </c>
      <c r="BF22" s="8">
        <v>55</v>
      </c>
      <c r="BG22" s="30">
        <v>29</v>
      </c>
      <c r="BH22" s="31">
        <v>25</v>
      </c>
      <c r="BI22" s="39">
        <v>1</v>
      </c>
      <c r="BJ22" s="249">
        <v>0</v>
      </c>
      <c r="BK22" s="268">
        <f t="shared" si="12"/>
        <v>327</v>
      </c>
      <c r="BL22" s="122">
        <f t="shared" si="13"/>
        <v>183</v>
      </c>
      <c r="BM22" s="122">
        <f t="shared" si="14"/>
        <v>143</v>
      </c>
      <c r="BN22" s="123">
        <f t="shared" si="15"/>
        <v>1</v>
      </c>
      <c r="BO22" s="134">
        <f>AP22+AU22+AZ22+BE22+BJ22</f>
        <v>0</v>
      </c>
      <c r="BP22" s="330">
        <v>5</v>
      </c>
      <c r="BQ22" s="21">
        <v>3</v>
      </c>
      <c r="BR22" s="22">
        <v>2</v>
      </c>
      <c r="BS22" s="23">
        <v>0</v>
      </c>
      <c r="BT22" s="240">
        <v>0</v>
      </c>
      <c r="BU22" s="28">
        <v>10</v>
      </c>
      <c r="BV22" s="21">
        <v>7</v>
      </c>
      <c r="BW22" s="22">
        <v>3</v>
      </c>
      <c r="BX22" s="23">
        <v>0</v>
      </c>
      <c r="BY22" s="173">
        <v>0</v>
      </c>
      <c r="BZ22" s="248">
        <v>16</v>
      </c>
      <c r="CA22" s="7">
        <v>10</v>
      </c>
      <c r="CB22" s="22">
        <v>6</v>
      </c>
      <c r="CC22" s="6">
        <v>0</v>
      </c>
      <c r="CD22" s="271">
        <v>0</v>
      </c>
      <c r="CE22" s="28">
        <v>0</v>
      </c>
      <c r="CF22" s="21">
        <v>0</v>
      </c>
      <c r="CG22" s="22">
        <v>0</v>
      </c>
      <c r="CH22" s="23">
        <v>0</v>
      </c>
      <c r="CI22" s="240">
        <v>0</v>
      </c>
      <c r="CJ22" s="210">
        <v>26</v>
      </c>
      <c r="CK22" s="30">
        <v>19</v>
      </c>
      <c r="CL22" s="31">
        <v>7</v>
      </c>
      <c r="CM22" s="39">
        <v>0</v>
      </c>
      <c r="CN22" s="249">
        <v>0</v>
      </c>
      <c r="CO22" s="8">
        <v>270</v>
      </c>
      <c r="CP22" s="30">
        <v>144</v>
      </c>
      <c r="CQ22" s="31">
        <v>125</v>
      </c>
      <c r="CR22" s="32">
        <v>1</v>
      </c>
      <c r="CS22" s="249">
        <v>0</v>
      </c>
      <c r="CT22" s="70"/>
      <c r="CU22" s="70"/>
      <c r="CV22" s="70"/>
      <c r="CW22" s="70"/>
      <c r="CX22" s="70"/>
      <c r="CY22" s="70"/>
      <c r="CZ22" s="70"/>
      <c r="DA22" s="70"/>
      <c r="DB22" s="70"/>
      <c r="DC22" s="70"/>
      <c r="DD22" s="70"/>
      <c r="DE22" s="70"/>
      <c r="DF22" s="70"/>
      <c r="DG22" s="70"/>
      <c r="DH22" s="70"/>
      <c r="DI22" s="70"/>
      <c r="DJ22" s="70"/>
      <c r="DK22" s="70"/>
      <c r="DL22" s="70"/>
      <c r="DM22" s="70"/>
      <c r="DN22" s="70"/>
      <c r="DO22" s="70"/>
      <c r="DP22" s="70"/>
      <c r="DQ22" s="70"/>
      <c r="DR22" s="70"/>
      <c r="DS22" s="70"/>
      <c r="DT22" s="70"/>
      <c r="DU22" s="70"/>
      <c r="DV22" s="70"/>
      <c r="DW22" s="70"/>
      <c r="DX22" s="70"/>
      <c r="DY22" s="70"/>
      <c r="DZ22" s="70"/>
      <c r="EA22" s="70"/>
      <c r="EB22" s="70"/>
      <c r="EC22" s="70"/>
      <c r="ED22" s="70"/>
      <c r="EE22" s="70"/>
      <c r="EF22" s="70"/>
      <c r="EG22" s="70"/>
      <c r="EH22" s="70"/>
      <c r="EI22" s="70"/>
      <c r="EJ22" s="70"/>
      <c r="EK22" s="70"/>
      <c r="EL22" s="70"/>
      <c r="EM22" s="70"/>
      <c r="EN22" s="70"/>
      <c r="EO22" s="70"/>
      <c r="EP22" s="70"/>
      <c r="EQ22" s="70"/>
      <c r="ER22" s="70"/>
      <c r="ES22" s="70"/>
      <c r="ET22" s="70"/>
      <c r="EU22" s="70"/>
      <c r="EV22" s="70"/>
      <c r="EW22" s="70"/>
      <c r="EX22" s="70"/>
      <c r="EY22" s="70"/>
      <c r="EZ22" s="70"/>
      <c r="FA22" s="70"/>
      <c r="FB22" s="70"/>
      <c r="FC22" s="70"/>
      <c r="FD22" s="70"/>
      <c r="FE22" s="70"/>
      <c r="FF22" s="70"/>
      <c r="FG22" s="70"/>
      <c r="FH22" s="70"/>
    </row>
    <row r="23" spans="1:164" s="13" customFormat="1" ht="18.75" customHeight="1" thickBot="1" x14ac:dyDescent="0.35">
      <c r="A23" s="206" t="s">
        <v>60</v>
      </c>
      <c r="B23" s="382">
        <v>2845</v>
      </c>
      <c r="C23" s="385">
        <v>1952</v>
      </c>
      <c r="D23" s="386">
        <v>874</v>
      </c>
      <c r="E23" s="387">
        <v>19</v>
      </c>
      <c r="F23" s="383">
        <v>0</v>
      </c>
      <c r="G23" s="384">
        <f t="shared" si="8"/>
        <v>0.68611599297012305</v>
      </c>
      <c r="H23" s="29">
        <v>2327</v>
      </c>
      <c r="I23" s="24">
        <v>1597</v>
      </c>
      <c r="J23" s="161">
        <v>714</v>
      </c>
      <c r="K23" s="25">
        <v>16</v>
      </c>
      <c r="L23" s="241">
        <v>0</v>
      </c>
      <c r="M23" s="14">
        <v>518</v>
      </c>
      <c r="N23" s="36">
        <v>355</v>
      </c>
      <c r="O23" s="168">
        <v>160</v>
      </c>
      <c r="P23" s="37">
        <v>3</v>
      </c>
      <c r="Q23" s="220">
        <v>0</v>
      </c>
      <c r="R23" s="196">
        <f t="shared" si="17"/>
        <v>2845</v>
      </c>
      <c r="S23" s="149">
        <f t="shared" si="2"/>
        <v>1952</v>
      </c>
      <c r="T23" s="149">
        <f t="shared" si="3"/>
        <v>874</v>
      </c>
      <c r="U23" s="149">
        <f t="shared" si="10"/>
        <v>19</v>
      </c>
      <c r="V23" s="264">
        <f t="shared" si="11"/>
        <v>0</v>
      </c>
      <c r="W23" s="261">
        <v>698</v>
      </c>
      <c r="X23" s="182">
        <v>482</v>
      </c>
      <c r="Y23" s="182">
        <v>208</v>
      </c>
      <c r="Z23" s="182">
        <v>8</v>
      </c>
      <c r="AA23" s="222">
        <v>0</v>
      </c>
      <c r="AB23" s="97">
        <v>2147</v>
      </c>
      <c r="AC23" s="182">
        <v>1470</v>
      </c>
      <c r="AD23" s="182">
        <v>666</v>
      </c>
      <c r="AE23" s="182">
        <v>11</v>
      </c>
      <c r="AF23" s="222">
        <v>0</v>
      </c>
      <c r="AG23" s="97">
        <f t="shared" si="18"/>
        <v>2845</v>
      </c>
      <c r="AH23" s="149">
        <f t="shared" si="4"/>
        <v>1952</v>
      </c>
      <c r="AI23" s="149">
        <f t="shared" si="5"/>
        <v>874</v>
      </c>
      <c r="AJ23" s="149">
        <f t="shared" si="6"/>
        <v>19</v>
      </c>
      <c r="AK23" s="265">
        <f t="shared" si="7"/>
        <v>0</v>
      </c>
      <c r="AL23" s="217">
        <v>23</v>
      </c>
      <c r="AM23" s="24">
        <v>19</v>
      </c>
      <c r="AN23" s="25">
        <v>4</v>
      </c>
      <c r="AO23" s="174">
        <v>0</v>
      </c>
      <c r="AP23" s="174">
        <v>0</v>
      </c>
      <c r="AQ23" s="217">
        <v>237</v>
      </c>
      <c r="AR23" s="24">
        <v>156</v>
      </c>
      <c r="AS23" s="25">
        <v>77</v>
      </c>
      <c r="AT23" s="174">
        <v>4</v>
      </c>
      <c r="AU23" s="241">
        <v>0</v>
      </c>
      <c r="AV23" s="29">
        <v>926</v>
      </c>
      <c r="AW23" s="24">
        <v>596</v>
      </c>
      <c r="AX23" s="25">
        <v>325</v>
      </c>
      <c r="AY23" s="174">
        <v>5</v>
      </c>
      <c r="AZ23" s="174">
        <v>0</v>
      </c>
      <c r="BA23" s="217">
        <v>1482</v>
      </c>
      <c r="BB23" s="24">
        <v>1047</v>
      </c>
      <c r="BC23" s="25">
        <v>426</v>
      </c>
      <c r="BD23" s="26">
        <v>9</v>
      </c>
      <c r="BE23" s="241">
        <v>0</v>
      </c>
      <c r="BF23" s="14">
        <v>177</v>
      </c>
      <c r="BG23" s="36">
        <v>134</v>
      </c>
      <c r="BH23" s="37">
        <v>42</v>
      </c>
      <c r="BI23" s="40">
        <v>1</v>
      </c>
      <c r="BJ23" s="220">
        <v>0</v>
      </c>
      <c r="BK23" s="267">
        <f t="shared" si="12"/>
        <v>2845</v>
      </c>
      <c r="BL23" s="120">
        <f t="shared" si="13"/>
        <v>1952</v>
      </c>
      <c r="BM23" s="120">
        <f t="shared" si="14"/>
        <v>874</v>
      </c>
      <c r="BN23" s="121">
        <f t="shared" si="15"/>
        <v>19</v>
      </c>
      <c r="BO23" s="128">
        <f t="shared" si="16"/>
        <v>0</v>
      </c>
      <c r="BP23" s="217">
        <v>44</v>
      </c>
      <c r="BQ23" s="24">
        <v>29</v>
      </c>
      <c r="BR23" s="25">
        <v>14</v>
      </c>
      <c r="BS23" s="26">
        <v>1</v>
      </c>
      <c r="BT23" s="241">
        <v>0</v>
      </c>
      <c r="BU23" s="29">
        <v>24</v>
      </c>
      <c r="BV23" s="24">
        <v>14</v>
      </c>
      <c r="BW23" s="25">
        <v>10</v>
      </c>
      <c r="BX23" s="26">
        <v>0</v>
      </c>
      <c r="BY23" s="174">
        <v>0</v>
      </c>
      <c r="BZ23" s="217">
        <v>29</v>
      </c>
      <c r="CA23" s="10">
        <v>22</v>
      </c>
      <c r="CB23" s="25">
        <v>7</v>
      </c>
      <c r="CC23" s="9">
        <v>0</v>
      </c>
      <c r="CD23" s="272">
        <v>0</v>
      </c>
      <c r="CE23" s="29">
        <v>36</v>
      </c>
      <c r="CF23" s="24">
        <v>30</v>
      </c>
      <c r="CG23" s="25">
        <v>6</v>
      </c>
      <c r="CH23" s="26">
        <v>0</v>
      </c>
      <c r="CI23" s="241">
        <v>0</v>
      </c>
      <c r="CJ23" s="212">
        <v>1812</v>
      </c>
      <c r="CK23" s="36">
        <v>1225</v>
      </c>
      <c r="CL23" s="37">
        <v>574</v>
      </c>
      <c r="CM23" s="40">
        <v>13</v>
      </c>
      <c r="CN23" s="220">
        <v>0</v>
      </c>
      <c r="CO23" s="14">
        <v>900</v>
      </c>
      <c r="CP23" s="36">
        <v>632</v>
      </c>
      <c r="CQ23" s="37">
        <v>263</v>
      </c>
      <c r="CR23" s="38">
        <v>5</v>
      </c>
      <c r="CS23" s="220">
        <v>0</v>
      </c>
      <c r="CT23" s="70"/>
      <c r="CU23" s="70"/>
      <c r="CV23" s="70"/>
      <c r="CW23" s="70"/>
      <c r="CX23" s="70"/>
      <c r="CY23" s="70"/>
      <c r="CZ23" s="70"/>
      <c r="DA23" s="70"/>
      <c r="DB23" s="70"/>
      <c r="DC23" s="70"/>
      <c r="DD23" s="70"/>
      <c r="DE23" s="70"/>
      <c r="DF23" s="70"/>
      <c r="DG23" s="70"/>
      <c r="DH23" s="70"/>
      <c r="DI23" s="70"/>
      <c r="DJ23" s="70"/>
      <c r="DK23" s="70"/>
      <c r="DL23" s="70"/>
      <c r="DM23" s="70"/>
      <c r="DN23" s="70"/>
      <c r="DO23" s="70"/>
      <c r="DP23" s="70"/>
      <c r="DQ23" s="70"/>
      <c r="DR23" s="70"/>
      <c r="DS23" s="70"/>
      <c r="DT23" s="70"/>
      <c r="DU23" s="70"/>
      <c r="DV23" s="70"/>
      <c r="DW23" s="70"/>
      <c r="DX23" s="70"/>
      <c r="DY23" s="70"/>
      <c r="DZ23" s="70"/>
      <c r="EA23" s="70"/>
      <c r="EB23" s="70"/>
      <c r="EC23" s="70"/>
      <c r="ED23" s="70"/>
      <c r="EE23" s="70"/>
      <c r="EF23" s="70"/>
      <c r="EG23" s="70"/>
      <c r="EH23" s="70"/>
      <c r="EI23" s="70"/>
      <c r="EJ23" s="70"/>
      <c r="EK23" s="70"/>
      <c r="EL23" s="70"/>
      <c r="EM23" s="70"/>
      <c r="EN23" s="70"/>
      <c r="EO23" s="70"/>
      <c r="EP23" s="70"/>
      <c r="EQ23" s="70"/>
      <c r="ER23" s="70"/>
      <c r="ES23" s="70"/>
      <c r="ET23" s="70"/>
      <c r="EU23" s="70"/>
      <c r="EV23" s="70"/>
      <c r="EW23" s="70"/>
      <c r="EX23" s="70"/>
      <c r="EY23" s="70"/>
      <c r="EZ23" s="70"/>
      <c r="FA23" s="70"/>
      <c r="FB23" s="70"/>
      <c r="FC23" s="70"/>
      <c r="FD23" s="70"/>
      <c r="FE23" s="70"/>
      <c r="FF23" s="70"/>
      <c r="FG23" s="70"/>
      <c r="FH23" s="70"/>
    </row>
    <row r="24" spans="1:164" s="127" customFormat="1" ht="18.75" customHeight="1" thickBot="1" x14ac:dyDescent="0.35">
      <c r="A24" s="478" t="s">
        <v>0</v>
      </c>
      <c r="B24" s="404">
        <f>SUM(B11:B23)</f>
        <v>48837</v>
      </c>
      <c r="C24" s="405">
        <f>SUM(C11:C23)</f>
        <v>31884</v>
      </c>
      <c r="D24" s="405">
        <f t="shared" ref="D24:F24" si="70">SUM(D11:D23)</f>
        <v>16234</v>
      </c>
      <c r="E24" s="406">
        <f t="shared" si="70"/>
        <v>380</v>
      </c>
      <c r="F24" s="407">
        <f t="shared" si="70"/>
        <v>339</v>
      </c>
      <c r="G24" s="408">
        <f t="shared" ref="G24" si="71">C24/B24</f>
        <v>0.65286565513852202</v>
      </c>
      <c r="H24" s="452">
        <f t="shared" ref="H24:AM24" si="72">SUM(H11:H23)</f>
        <v>38755</v>
      </c>
      <c r="I24" s="480">
        <f t="shared" si="72"/>
        <v>25282</v>
      </c>
      <c r="J24" s="480">
        <f t="shared" si="72"/>
        <v>12874</v>
      </c>
      <c r="K24" s="481">
        <f t="shared" si="72"/>
        <v>339</v>
      </c>
      <c r="L24" s="482">
        <f t="shared" si="72"/>
        <v>260</v>
      </c>
      <c r="M24" s="450">
        <f t="shared" si="72"/>
        <v>10082</v>
      </c>
      <c r="N24" s="465">
        <f t="shared" si="72"/>
        <v>6602</v>
      </c>
      <c r="O24" s="465">
        <f t="shared" si="72"/>
        <v>3360</v>
      </c>
      <c r="P24" s="475">
        <f t="shared" si="72"/>
        <v>41</v>
      </c>
      <c r="Q24" s="476">
        <f t="shared" si="72"/>
        <v>79</v>
      </c>
      <c r="R24" s="474">
        <f t="shared" si="72"/>
        <v>48837</v>
      </c>
      <c r="S24" s="484">
        <f t="shared" si="72"/>
        <v>31884</v>
      </c>
      <c r="T24" s="485">
        <f t="shared" si="72"/>
        <v>16234</v>
      </c>
      <c r="U24" s="485">
        <f t="shared" si="72"/>
        <v>380</v>
      </c>
      <c r="V24" s="486">
        <f t="shared" si="72"/>
        <v>339</v>
      </c>
      <c r="W24" s="487">
        <f t="shared" si="72"/>
        <v>12955</v>
      </c>
      <c r="X24" s="488">
        <f t="shared" si="72"/>
        <v>8366</v>
      </c>
      <c r="Y24" s="488">
        <f t="shared" si="72"/>
        <v>4434</v>
      </c>
      <c r="Z24" s="488">
        <f t="shared" si="72"/>
        <v>86</v>
      </c>
      <c r="AA24" s="463">
        <f t="shared" si="72"/>
        <v>69</v>
      </c>
      <c r="AB24" s="487">
        <f t="shared" ref="AB24:AG24" si="73">SUM(AB11:AB23)</f>
        <v>35882</v>
      </c>
      <c r="AC24" s="489">
        <f t="shared" si="73"/>
        <v>23518</v>
      </c>
      <c r="AD24" s="489">
        <f t="shared" si="73"/>
        <v>11800</v>
      </c>
      <c r="AE24" s="489">
        <f t="shared" si="73"/>
        <v>294</v>
      </c>
      <c r="AF24" s="473">
        <f t="shared" si="73"/>
        <v>270</v>
      </c>
      <c r="AG24" s="490">
        <f t="shared" si="73"/>
        <v>48837</v>
      </c>
      <c r="AH24" s="491">
        <f t="shared" si="72"/>
        <v>31884</v>
      </c>
      <c r="AI24" s="492">
        <f t="shared" si="72"/>
        <v>16234</v>
      </c>
      <c r="AJ24" s="492">
        <f t="shared" si="72"/>
        <v>380</v>
      </c>
      <c r="AK24" s="493">
        <f t="shared" si="72"/>
        <v>339</v>
      </c>
      <c r="AL24" s="479">
        <f t="shared" si="72"/>
        <v>535</v>
      </c>
      <c r="AM24" s="480">
        <f t="shared" si="72"/>
        <v>321</v>
      </c>
      <c r="AN24" s="481">
        <f t="shared" ref="AN24:BS24" si="74">SUM(AN11:AN23)</f>
        <v>208</v>
      </c>
      <c r="AO24" s="481">
        <f t="shared" si="74"/>
        <v>0</v>
      </c>
      <c r="AP24" s="483">
        <f t="shared" si="74"/>
        <v>6</v>
      </c>
      <c r="AQ24" s="479">
        <f t="shared" si="74"/>
        <v>4585</v>
      </c>
      <c r="AR24" s="480">
        <f t="shared" si="74"/>
        <v>2959</v>
      </c>
      <c r="AS24" s="481">
        <f t="shared" si="74"/>
        <v>1572</v>
      </c>
      <c r="AT24" s="481">
        <f t="shared" si="74"/>
        <v>30</v>
      </c>
      <c r="AU24" s="482">
        <f t="shared" si="74"/>
        <v>24</v>
      </c>
      <c r="AV24" s="452">
        <f t="shared" si="74"/>
        <v>15992</v>
      </c>
      <c r="AW24" s="480">
        <f t="shared" si="74"/>
        <v>10119</v>
      </c>
      <c r="AX24" s="481">
        <f t="shared" si="74"/>
        <v>5651</v>
      </c>
      <c r="AY24" s="481">
        <f t="shared" si="74"/>
        <v>121</v>
      </c>
      <c r="AZ24" s="483">
        <f t="shared" si="74"/>
        <v>101</v>
      </c>
      <c r="BA24" s="479">
        <f t="shared" si="74"/>
        <v>24387</v>
      </c>
      <c r="BB24" s="480">
        <f t="shared" si="74"/>
        <v>16277</v>
      </c>
      <c r="BC24" s="481">
        <f t="shared" si="74"/>
        <v>7706</v>
      </c>
      <c r="BD24" s="481">
        <f t="shared" si="74"/>
        <v>207</v>
      </c>
      <c r="BE24" s="482">
        <f t="shared" si="74"/>
        <v>197</v>
      </c>
      <c r="BF24" s="450">
        <f t="shared" si="74"/>
        <v>3338</v>
      </c>
      <c r="BG24" s="465">
        <f t="shared" si="74"/>
        <v>2208</v>
      </c>
      <c r="BH24" s="475">
        <f t="shared" si="74"/>
        <v>1097</v>
      </c>
      <c r="BI24" s="475">
        <f t="shared" si="74"/>
        <v>22</v>
      </c>
      <c r="BJ24" s="476">
        <f t="shared" si="74"/>
        <v>11</v>
      </c>
      <c r="BK24" s="494">
        <f t="shared" si="74"/>
        <v>48837</v>
      </c>
      <c r="BL24" s="485">
        <f t="shared" si="74"/>
        <v>31884</v>
      </c>
      <c r="BM24" s="485">
        <f t="shared" si="74"/>
        <v>16234</v>
      </c>
      <c r="BN24" s="485">
        <f t="shared" si="74"/>
        <v>380</v>
      </c>
      <c r="BO24" s="495">
        <f t="shared" si="74"/>
        <v>339</v>
      </c>
      <c r="BP24" s="479">
        <f t="shared" si="74"/>
        <v>621</v>
      </c>
      <c r="BQ24" s="480">
        <f t="shared" si="74"/>
        <v>388</v>
      </c>
      <c r="BR24" s="480">
        <f t="shared" si="74"/>
        <v>223</v>
      </c>
      <c r="BS24" s="480">
        <f t="shared" si="74"/>
        <v>8</v>
      </c>
      <c r="BT24" s="463">
        <f t="shared" ref="BT24:CS24" si="75">SUM(BT11:BT23)</f>
        <v>2</v>
      </c>
      <c r="BU24" s="496">
        <f t="shared" si="75"/>
        <v>454</v>
      </c>
      <c r="BV24" s="480">
        <f t="shared" si="75"/>
        <v>282</v>
      </c>
      <c r="BW24" s="480">
        <f t="shared" si="75"/>
        <v>169</v>
      </c>
      <c r="BX24" s="480">
        <f t="shared" si="75"/>
        <v>1</v>
      </c>
      <c r="BY24" s="469">
        <f t="shared" si="75"/>
        <v>2</v>
      </c>
      <c r="BZ24" s="497">
        <f t="shared" si="75"/>
        <v>361</v>
      </c>
      <c r="CA24" s="480">
        <f t="shared" si="75"/>
        <v>235</v>
      </c>
      <c r="CB24" s="480">
        <f t="shared" si="75"/>
        <v>117</v>
      </c>
      <c r="CC24" s="480">
        <f t="shared" si="75"/>
        <v>9</v>
      </c>
      <c r="CD24" s="463">
        <f t="shared" si="75"/>
        <v>0</v>
      </c>
      <c r="CE24" s="496">
        <f t="shared" si="75"/>
        <v>348</v>
      </c>
      <c r="CF24" s="480">
        <f t="shared" si="75"/>
        <v>251</v>
      </c>
      <c r="CG24" s="480">
        <f t="shared" si="75"/>
        <v>93</v>
      </c>
      <c r="CH24" s="480">
        <f t="shared" si="75"/>
        <v>4</v>
      </c>
      <c r="CI24" s="463">
        <f t="shared" si="75"/>
        <v>0</v>
      </c>
      <c r="CJ24" s="497">
        <f t="shared" si="75"/>
        <v>25524</v>
      </c>
      <c r="CK24" s="480">
        <f t="shared" si="75"/>
        <v>16719</v>
      </c>
      <c r="CL24" s="480">
        <f t="shared" si="75"/>
        <v>8533</v>
      </c>
      <c r="CM24" s="480">
        <f t="shared" si="75"/>
        <v>257</v>
      </c>
      <c r="CN24" s="463">
        <f t="shared" si="75"/>
        <v>15</v>
      </c>
      <c r="CO24" s="497">
        <f t="shared" si="75"/>
        <v>21529</v>
      </c>
      <c r="CP24" s="480">
        <f t="shared" si="75"/>
        <v>14009</v>
      </c>
      <c r="CQ24" s="480">
        <f t="shared" si="75"/>
        <v>7099</v>
      </c>
      <c r="CR24" s="480">
        <f t="shared" si="75"/>
        <v>101</v>
      </c>
      <c r="CS24" s="463">
        <f t="shared" si="75"/>
        <v>320</v>
      </c>
      <c r="CT24" s="126"/>
      <c r="CU24" s="126"/>
      <c r="CV24" s="126"/>
      <c r="CW24" s="126"/>
      <c r="CX24" s="126"/>
      <c r="CY24" s="126"/>
      <c r="CZ24" s="126"/>
      <c r="DA24" s="126"/>
      <c r="DB24" s="126"/>
      <c r="DC24" s="126"/>
      <c r="DD24" s="126"/>
      <c r="DE24" s="126"/>
      <c r="DF24" s="126"/>
      <c r="DG24" s="126"/>
      <c r="DH24" s="126"/>
      <c r="DI24" s="126"/>
      <c r="DJ24" s="126"/>
      <c r="DK24" s="126"/>
      <c r="DL24" s="126"/>
      <c r="DM24" s="126"/>
      <c r="DN24" s="126"/>
      <c r="DO24" s="126"/>
      <c r="DP24" s="126"/>
      <c r="DQ24" s="126"/>
      <c r="DR24" s="126"/>
      <c r="DS24" s="126"/>
      <c r="DT24" s="126"/>
      <c r="DU24" s="126"/>
      <c r="DV24" s="126"/>
      <c r="DW24" s="126"/>
      <c r="DX24" s="126"/>
      <c r="DY24" s="126"/>
      <c r="DZ24" s="126"/>
      <c r="EA24" s="126"/>
      <c r="EB24" s="126"/>
      <c r="EC24" s="126"/>
      <c r="ED24" s="126"/>
      <c r="EE24" s="126"/>
      <c r="EF24" s="126"/>
      <c r="EG24" s="126"/>
      <c r="EH24" s="126"/>
      <c r="EI24" s="126"/>
      <c r="EJ24" s="126"/>
      <c r="EK24" s="126"/>
      <c r="EL24" s="126"/>
      <c r="EM24" s="126"/>
      <c r="EN24" s="126"/>
      <c r="EO24" s="126"/>
      <c r="EP24" s="126"/>
      <c r="EQ24" s="126"/>
      <c r="ER24" s="126"/>
      <c r="ES24" s="126"/>
      <c r="ET24" s="126"/>
      <c r="EU24" s="126"/>
      <c r="EV24" s="126"/>
      <c r="EW24" s="126"/>
      <c r="EX24" s="126"/>
      <c r="EY24" s="126"/>
      <c r="EZ24" s="126"/>
      <c r="FA24" s="126"/>
      <c r="FB24" s="126"/>
      <c r="FC24" s="126"/>
      <c r="FD24" s="126"/>
      <c r="FE24" s="126"/>
      <c r="FF24" s="126"/>
      <c r="FG24" s="126"/>
      <c r="FH24" s="126"/>
    </row>
    <row r="25" spans="1:164" s="73" customFormat="1" ht="18.75" customHeight="1" x14ac:dyDescent="0.3">
      <c r="A25" s="52"/>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4"/>
      <c r="AU25" s="74"/>
      <c r="AV25" s="74"/>
      <c r="AW25" s="74"/>
      <c r="AX25" s="74"/>
      <c r="AY25" s="74"/>
      <c r="AZ25" s="74"/>
      <c r="BA25" s="74"/>
      <c r="BB25" s="74"/>
      <c r="BC25" s="74"/>
      <c r="BD25" s="74"/>
      <c r="BE25" s="74"/>
      <c r="BF25" s="74"/>
      <c r="BG25" s="74"/>
      <c r="BH25" s="74"/>
      <c r="BI25" s="74"/>
      <c r="BJ25" s="74"/>
      <c r="BK25" s="74"/>
      <c r="BL25" s="74"/>
      <c r="BM25" s="74"/>
      <c r="BN25" s="74"/>
      <c r="BO25" s="74"/>
      <c r="BP25" s="74"/>
      <c r="BQ25" s="74"/>
      <c r="BR25" s="74"/>
      <c r="BS25" s="74"/>
      <c r="BT25" s="74"/>
      <c r="BU25" s="74"/>
      <c r="BV25" s="74"/>
      <c r="BW25" s="74"/>
      <c r="BX25" s="74"/>
      <c r="BY25" s="74"/>
      <c r="BZ25" s="74"/>
      <c r="CA25" s="74"/>
      <c r="CB25" s="74"/>
      <c r="CC25" s="74"/>
      <c r="CD25" s="74"/>
      <c r="CE25" s="74"/>
      <c r="CF25" s="74"/>
      <c r="CG25" s="74"/>
      <c r="CH25" s="74"/>
      <c r="CI25" s="74"/>
      <c r="CJ25" s="74"/>
      <c r="CK25" s="74"/>
      <c r="CL25" s="74"/>
      <c r="CM25" s="74"/>
      <c r="CN25" s="74"/>
      <c r="CO25" s="74"/>
      <c r="CP25" s="74"/>
      <c r="CQ25" s="74"/>
      <c r="CR25" s="74"/>
      <c r="CS25" s="74"/>
      <c r="CT25" s="72"/>
      <c r="CU25" s="72"/>
      <c r="CV25" s="72"/>
      <c r="CW25" s="72"/>
      <c r="CX25" s="72"/>
      <c r="CY25" s="72"/>
      <c r="CZ25" s="72"/>
      <c r="DA25" s="72"/>
      <c r="DB25" s="72"/>
      <c r="DC25" s="72"/>
      <c r="DD25" s="72"/>
      <c r="DE25" s="72"/>
      <c r="DF25" s="72"/>
      <c r="DG25" s="72"/>
      <c r="DH25" s="72"/>
      <c r="DI25" s="72"/>
      <c r="DJ25" s="72"/>
      <c r="DK25" s="72"/>
      <c r="DL25" s="72"/>
      <c r="DM25" s="72"/>
      <c r="DN25" s="72"/>
      <c r="DO25" s="72"/>
      <c r="DP25" s="72"/>
      <c r="DQ25" s="72"/>
      <c r="DR25" s="72"/>
      <c r="DS25" s="72"/>
      <c r="DT25" s="72"/>
      <c r="DU25" s="72"/>
      <c r="DV25" s="72"/>
      <c r="DW25" s="72"/>
      <c r="DX25" s="72"/>
      <c r="DY25" s="72"/>
      <c r="DZ25" s="72"/>
      <c r="EA25" s="72"/>
      <c r="EB25" s="72"/>
      <c r="EC25" s="72"/>
      <c r="ED25" s="72"/>
      <c r="EE25" s="72"/>
      <c r="EF25" s="72"/>
      <c r="EG25" s="72"/>
      <c r="EH25" s="72"/>
      <c r="EI25" s="72"/>
      <c r="EJ25" s="72"/>
      <c r="EK25" s="72"/>
      <c r="EL25" s="72"/>
      <c r="EM25" s="72"/>
      <c r="EN25" s="72"/>
      <c r="EO25" s="72"/>
      <c r="EP25" s="72"/>
      <c r="EQ25" s="72"/>
      <c r="ER25" s="72"/>
      <c r="ES25" s="72"/>
      <c r="ET25" s="72"/>
      <c r="EU25" s="72"/>
      <c r="EV25" s="72"/>
      <c r="EW25" s="72"/>
      <c r="EX25" s="72"/>
      <c r="EY25" s="72"/>
      <c r="EZ25" s="72"/>
      <c r="FA25" s="72"/>
      <c r="FB25" s="72"/>
      <c r="FC25" s="72"/>
      <c r="FD25" s="72"/>
      <c r="FE25" s="72"/>
      <c r="FF25" s="72"/>
      <c r="FG25" s="72"/>
      <c r="FH25" s="72"/>
    </row>
    <row r="26" spans="1:164" s="73" customFormat="1" ht="18.75" customHeight="1" x14ac:dyDescent="0.3">
      <c r="A26" s="52"/>
      <c r="B26" s="74"/>
      <c r="C26" s="74"/>
      <c r="D26" s="74"/>
      <c r="E26" s="74"/>
      <c r="F26" s="74"/>
      <c r="G26" s="71"/>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4"/>
      <c r="BC26" s="74"/>
      <c r="BD26" s="74"/>
      <c r="BE26" s="74"/>
      <c r="BF26" s="74"/>
      <c r="BG26" s="74"/>
      <c r="BH26" s="74"/>
      <c r="BI26" s="74"/>
      <c r="BJ26" s="74"/>
      <c r="BK26" s="74"/>
      <c r="BL26" s="74"/>
      <c r="BM26" s="74"/>
      <c r="BN26" s="74"/>
      <c r="BO26" s="74"/>
      <c r="BP26" s="74"/>
      <c r="BQ26" s="74"/>
      <c r="BR26" s="74"/>
      <c r="BS26" s="74"/>
      <c r="BT26" s="74"/>
      <c r="BU26" s="74"/>
      <c r="BV26" s="74"/>
      <c r="BW26" s="74"/>
      <c r="BX26" s="74"/>
      <c r="BY26" s="74"/>
      <c r="BZ26" s="74"/>
      <c r="CA26" s="74"/>
      <c r="CB26" s="74"/>
      <c r="CC26" s="74"/>
      <c r="CD26" s="74"/>
      <c r="CE26" s="74"/>
      <c r="CF26" s="74"/>
      <c r="CG26" s="74"/>
      <c r="CH26" s="74"/>
      <c r="CI26" s="74"/>
      <c r="CJ26" s="74"/>
      <c r="CK26" s="74"/>
      <c r="CL26" s="74"/>
      <c r="CM26" s="74"/>
      <c r="CN26" s="74"/>
      <c r="CO26" s="74"/>
      <c r="CP26" s="74"/>
      <c r="CQ26" s="74"/>
      <c r="CR26" s="74"/>
      <c r="CS26" s="74"/>
      <c r="CT26" s="72"/>
      <c r="CU26" s="72"/>
      <c r="CV26" s="72"/>
      <c r="CW26" s="72"/>
      <c r="CX26" s="72"/>
      <c r="CY26" s="72"/>
      <c r="CZ26" s="72"/>
      <c r="DA26" s="72"/>
      <c r="DB26" s="72"/>
      <c r="DC26" s="72"/>
      <c r="DD26" s="72"/>
      <c r="DE26" s="72"/>
      <c r="DF26" s="72"/>
      <c r="DG26" s="72"/>
      <c r="DH26" s="72"/>
      <c r="DI26" s="72"/>
      <c r="DJ26" s="72"/>
      <c r="DK26" s="72"/>
      <c r="DL26" s="72"/>
      <c r="DM26" s="72"/>
      <c r="DN26" s="72"/>
      <c r="DO26" s="72"/>
      <c r="DP26" s="72"/>
      <c r="DQ26" s="72"/>
      <c r="DR26" s="72"/>
      <c r="DS26" s="72"/>
      <c r="DT26" s="72"/>
      <c r="DU26" s="72"/>
      <c r="DV26" s="72"/>
      <c r="DW26" s="72"/>
      <c r="DX26" s="72"/>
      <c r="DY26" s="72"/>
      <c r="DZ26" s="72"/>
      <c r="EA26" s="72"/>
      <c r="EB26" s="72"/>
      <c r="EC26" s="72"/>
      <c r="ED26" s="72"/>
      <c r="EE26" s="72"/>
      <c r="EF26" s="72"/>
      <c r="EG26" s="72"/>
      <c r="EH26" s="72"/>
      <c r="EI26" s="72"/>
      <c r="EJ26" s="72"/>
      <c r="EK26" s="72"/>
      <c r="EL26" s="72"/>
      <c r="EM26" s="72"/>
      <c r="EN26" s="72"/>
      <c r="EO26" s="72"/>
      <c r="EP26" s="72"/>
      <c r="EQ26" s="72"/>
      <c r="ER26" s="72"/>
      <c r="ES26" s="72"/>
      <c r="ET26" s="72"/>
      <c r="EU26" s="72"/>
      <c r="EV26" s="72"/>
      <c r="EW26" s="72"/>
      <c r="EX26" s="72"/>
      <c r="EY26" s="72"/>
      <c r="EZ26" s="72"/>
      <c r="FA26" s="72"/>
      <c r="FB26" s="72"/>
      <c r="FC26" s="72"/>
      <c r="FD26" s="72"/>
      <c r="FE26" s="72"/>
      <c r="FF26" s="72"/>
      <c r="FG26" s="72"/>
      <c r="FH26" s="72"/>
    </row>
    <row r="27" spans="1:164" s="73" customFormat="1" ht="18.75" customHeight="1" x14ac:dyDescent="0.3">
      <c r="A27" s="52"/>
      <c r="B27" s="74"/>
      <c r="C27" s="74"/>
      <c r="D27" s="74"/>
      <c r="E27" s="74"/>
      <c r="F27" s="74"/>
      <c r="G27" s="71"/>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74"/>
      <c r="AL27" s="74"/>
      <c r="AM27" s="74"/>
      <c r="AN27" s="74"/>
      <c r="AO27" s="74"/>
      <c r="AP27" s="74"/>
      <c r="AQ27" s="74"/>
      <c r="AR27" s="74"/>
      <c r="AS27" s="74"/>
      <c r="AT27" s="74"/>
      <c r="AU27" s="74"/>
      <c r="AV27" s="74"/>
      <c r="AW27" s="74"/>
      <c r="AX27" s="74"/>
      <c r="AY27" s="74"/>
      <c r="AZ27" s="74"/>
      <c r="BA27" s="74"/>
      <c r="BB27" s="74"/>
      <c r="BC27" s="74"/>
      <c r="BD27" s="74"/>
      <c r="BE27" s="74"/>
      <c r="BF27" s="74"/>
      <c r="BG27" s="74"/>
      <c r="BH27" s="74"/>
      <c r="BI27" s="74"/>
      <c r="BJ27" s="74"/>
      <c r="BK27" s="74"/>
      <c r="BL27" s="74"/>
      <c r="BM27" s="74"/>
      <c r="BN27" s="74"/>
      <c r="BO27" s="74"/>
      <c r="BP27" s="74"/>
      <c r="BQ27" s="74"/>
      <c r="BR27" s="74"/>
      <c r="BS27" s="74"/>
      <c r="BT27" s="74"/>
      <c r="BU27" s="74"/>
      <c r="BV27" s="74"/>
      <c r="BW27" s="74"/>
      <c r="BX27" s="74"/>
      <c r="BY27" s="74"/>
      <c r="BZ27" s="74"/>
      <c r="CA27" s="74"/>
      <c r="CB27" s="74"/>
      <c r="CC27" s="74"/>
      <c r="CD27" s="74"/>
      <c r="CE27" s="74"/>
      <c r="CF27" s="74"/>
      <c r="CG27" s="74"/>
      <c r="CH27" s="74"/>
      <c r="CI27" s="74"/>
      <c r="CJ27" s="74"/>
      <c r="CK27" s="74"/>
      <c r="CL27" s="74"/>
      <c r="CM27" s="74"/>
      <c r="CN27" s="74"/>
      <c r="CO27" s="74"/>
      <c r="CP27" s="74"/>
      <c r="CQ27" s="74"/>
      <c r="CR27" s="74"/>
      <c r="CS27" s="74"/>
      <c r="CT27" s="72"/>
      <c r="CU27" s="72"/>
      <c r="CV27" s="72"/>
      <c r="CW27" s="72"/>
      <c r="CX27" s="72"/>
      <c r="CY27" s="72"/>
      <c r="CZ27" s="72"/>
      <c r="DA27" s="72"/>
      <c r="DB27" s="72"/>
      <c r="DC27" s="72"/>
      <c r="DD27" s="72"/>
      <c r="DE27" s="72"/>
      <c r="DF27" s="72"/>
      <c r="DG27" s="72"/>
      <c r="DH27" s="72"/>
      <c r="DI27" s="72"/>
      <c r="DJ27" s="72"/>
      <c r="DK27" s="72"/>
      <c r="DL27" s="72"/>
      <c r="DM27" s="72"/>
      <c r="DN27" s="72"/>
      <c r="DO27" s="72"/>
      <c r="DP27" s="72"/>
      <c r="DQ27" s="72"/>
      <c r="DR27" s="72"/>
      <c r="DS27" s="72"/>
      <c r="DT27" s="72"/>
      <c r="DU27" s="72"/>
      <c r="DV27" s="72"/>
      <c r="DW27" s="72"/>
      <c r="DX27" s="72"/>
      <c r="DY27" s="72"/>
      <c r="DZ27" s="72"/>
      <c r="EA27" s="72"/>
      <c r="EB27" s="72"/>
      <c r="EC27" s="72"/>
      <c r="ED27" s="72"/>
      <c r="EE27" s="72"/>
      <c r="EF27" s="72"/>
      <c r="EG27" s="72"/>
      <c r="EH27" s="72"/>
      <c r="EI27" s="72"/>
      <c r="EJ27" s="72"/>
      <c r="EK27" s="72"/>
      <c r="EL27" s="72"/>
      <c r="EM27" s="72"/>
      <c r="EN27" s="72"/>
      <c r="EO27" s="72"/>
      <c r="EP27" s="72"/>
      <c r="EQ27" s="72"/>
      <c r="ER27" s="72"/>
      <c r="ES27" s="72"/>
      <c r="ET27" s="72"/>
      <c r="EU27" s="72"/>
      <c r="EV27" s="72"/>
      <c r="EW27" s="72"/>
      <c r="EX27" s="72"/>
      <c r="EY27" s="72"/>
      <c r="EZ27" s="72"/>
      <c r="FA27" s="72"/>
      <c r="FB27" s="72"/>
      <c r="FC27" s="72"/>
      <c r="FD27" s="72"/>
      <c r="FE27" s="72"/>
      <c r="FF27" s="72"/>
      <c r="FG27" s="72"/>
      <c r="FH27" s="72"/>
    </row>
    <row r="28" spans="1:164" s="44" customFormat="1" ht="18.75" customHeight="1" x14ac:dyDescent="0.25">
      <c r="B28" s="554"/>
      <c r="C28" s="554"/>
      <c r="D28" s="554"/>
      <c r="E28" s="554"/>
      <c r="F28" s="554"/>
      <c r="G28" s="554"/>
      <c r="H28" s="554"/>
      <c r="I28" s="554"/>
      <c r="J28" s="554"/>
      <c r="K28" s="554"/>
      <c r="L28" s="554"/>
      <c r="M28" s="554"/>
      <c r="N28" s="554"/>
      <c r="O28" s="554"/>
      <c r="P28" s="49"/>
      <c r="Q28" s="49"/>
      <c r="R28" s="49"/>
      <c r="S28" s="49"/>
      <c r="T28" s="49"/>
      <c r="U28" s="49"/>
      <c r="V28" s="49"/>
      <c r="W28" s="49"/>
      <c r="X28" s="49"/>
      <c r="Y28" s="49"/>
      <c r="Z28" s="49"/>
      <c r="AA28" s="49"/>
      <c r="AB28" s="49"/>
      <c r="AC28" s="49"/>
      <c r="AD28" s="49"/>
      <c r="AE28" s="49"/>
      <c r="AF28" s="49"/>
      <c r="AG28" s="49"/>
      <c r="AH28" s="49"/>
      <c r="AI28" s="45"/>
      <c r="AJ28" s="158"/>
      <c r="AR28" s="46"/>
      <c r="AS28" s="46"/>
      <c r="AT28" s="46"/>
      <c r="AW28" s="46"/>
      <c r="AX28" s="46"/>
      <c r="AY28" s="46"/>
      <c r="CT28" s="47"/>
      <c r="CU28" s="47"/>
      <c r="CV28" s="47"/>
      <c r="CW28" s="47"/>
      <c r="CX28" s="47"/>
      <c r="CY28" s="47"/>
      <c r="CZ28" s="47"/>
      <c r="DA28" s="47"/>
      <c r="DB28" s="47"/>
      <c r="DC28" s="47"/>
      <c r="DD28" s="47"/>
      <c r="DE28" s="47"/>
      <c r="DF28" s="47"/>
      <c r="DG28" s="47"/>
      <c r="DH28" s="47"/>
      <c r="DI28" s="47"/>
      <c r="DJ28" s="47"/>
      <c r="DK28" s="47"/>
      <c r="DL28" s="47"/>
      <c r="DM28" s="47"/>
      <c r="DN28" s="47"/>
      <c r="DO28" s="47"/>
      <c r="DP28" s="47"/>
      <c r="DQ28" s="47"/>
      <c r="DR28" s="47"/>
      <c r="DS28" s="47"/>
      <c r="DT28" s="47"/>
      <c r="DU28" s="47"/>
      <c r="DV28" s="47"/>
      <c r="DW28" s="47"/>
      <c r="DX28" s="47"/>
      <c r="DY28" s="47"/>
      <c r="DZ28" s="47"/>
      <c r="EA28" s="47"/>
      <c r="EB28" s="47"/>
      <c r="EC28" s="47"/>
      <c r="ED28" s="47"/>
      <c r="EE28" s="47"/>
      <c r="EF28" s="47"/>
      <c r="EG28" s="47"/>
      <c r="EH28" s="47"/>
      <c r="EI28" s="47"/>
      <c r="EJ28" s="47"/>
      <c r="EK28" s="47"/>
      <c r="EL28" s="47"/>
      <c r="EM28" s="47"/>
      <c r="EN28" s="47"/>
      <c r="EO28" s="47"/>
      <c r="EP28" s="47"/>
      <c r="EQ28" s="47"/>
      <c r="ER28" s="47"/>
      <c r="ES28" s="47"/>
      <c r="ET28" s="47"/>
      <c r="EU28" s="47"/>
      <c r="EV28" s="47"/>
      <c r="EW28" s="47"/>
      <c r="EX28" s="47"/>
      <c r="EY28" s="47"/>
      <c r="EZ28" s="47"/>
      <c r="FA28" s="47"/>
      <c r="FB28" s="47"/>
      <c r="FC28" s="47"/>
      <c r="FD28" s="47"/>
      <c r="FE28" s="47"/>
      <c r="FF28" s="47"/>
      <c r="FG28" s="47"/>
      <c r="FH28" s="47"/>
    </row>
    <row r="29" spans="1:164" s="44" customFormat="1" ht="18.75" customHeight="1" x14ac:dyDescent="0.25">
      <c r="B29" s="554"/>
      <c r="C29" s="554"/>
      <c r="D29" s="554"/>
      <c r="E29" s="554"/>
      <c r="F29" s="554"/>
      <c r="G29" s="554"/>
      <c r="H29" s="554"/>
      <c r="I29" s="554"/>
      <c r="J29" s="554"/>
      <c r="K29" s="554"/>
      <c r="L29" s="554"/>
      <c r="M29" s="554"/>
      <c r="N29" s="554"/>
      <c r="O29" s="554"/>
      <c r="P29" s="49"/>
      <c r="Q29" s="49"/>
      <c r="R29" s="49"/>
      <c r="S29" s="49"/>
      <c r="T29" s="49"/>
      <c r="U29" s="49"/>
      <c r="V29" s="49"/>
      <c r="W29" s="49"/>
      <c r="X29" s="49"/>
      <c r="Y29" s="49"/>
      <c r="Z29" s="49"/>
      <c r="AA29" s="49"/>
      <c r="AB29" s="49"/>
      <c r="AC29" s="49"/>
      <c r="AD29" s="49"/>
      <c r="AE29" s="49"/>
      <c r="AF29" s="49"/>
      <c r="AG29" s="49"/>
      <c r="AH29" s="48"/>
      <c r="AI29" s="48"/>
      <c r="AJ29" s="48"/>
      <c r="AR29" s="46"/>
      <c r="AS29" s="46"/>
      <c r="AT29" s="46"/>
      <c r="AW29" s="46"/>
      <c r="AX29" s="46"/>
      <c r="AY29" s="46"/>
      <c r="CT29" s="47"/>
      <c r="CU29" s="47"/>
      <c r="CV29" s="47"/>
      <c r="CW29" s="47"/>
      <c r="CX29" s="47"/>
      <c r="CY29" s="47"/>
      <c r="CZ29" s="47"/>
      <c r="DA29" s="47"/>
      <c r="DB29" s="47"/>
      <c r="DC29" s="47"/>
      <c r="DD29" s="47"/>
      <c r="DE29" s="47"/>
      <c r="DF29" s="47"/>
      <c r="DG29" s="47"/>
      <c r="DH29" s="47"/>
      <c r="DI29" s="47"/>
      <c r="DJ29" s="47"/>
      <c r="DK29" s="47"/>
      <c r="DL29" s="47"/>
      <c r="DM29" s="47"/>
      <c r="DN29" s="47"/>
      <c r="DO29" s="47"/>
      <c r="DP29" s="47"/>
      <c r="DQ29" s="47"/>
      <c r="DR29" s="47"/>
      <c r="DS29" s="47"/>
      <c r="DT29" s="47"/>
      <c r="DU29" s="47"/>
      <c r="DV29" s="47"/>
      <c r="DW29" s="47"/>
      <c r="DX29" s="47"/>
      <c r="DY29" s="47"/>
      <c r="DZ29" s="47"/>
      <c r="EA29" s="47"/>
      <c r="EB29" s="47"/>
      <c r="EC29" s="47"/>
      <c r="ED29" s="47"/>
      <c r="EE29" s="47"/>
      <c r="EF29" s="47"/>
      <c r="EG29" s="47"/>
      <c r="EH29" s="47"/>
      <c r="EI29" s="47"/>
      <c r="EJ29" s="47"/>
      <c r="EK29" s="47"/>
      <c r="EL29" s="47"/>
      <c r="EM29" s="47"/>
      <c r="EN29" s="47"/>
      <c r="EO29" s="47"/>
      <c r="EP29" s="47"/>
      <c r="EQ29" s="47"/>
      <c r="ER29" s="47"/>
      <c r="ES29" s="47"/>
      <c r="ET29" s="47"/>
      <c r="EU29" s="47"/>
      <c r="EV29" s="47"/>
      <c r="EW29" s="47"/>
      <c r="EX29" s="47"/>
      <c r="EY29" s="47"/>
      <c r="EZ29" s="47"/>
      <c r="FA29" s="47"/>
      <c r="FB29" s="47"/>
      <c r="FC29" s="47"/>
      <c r="FD29" s="47"/>
      <c r="FE29" s="47"/>
      <c r="FF29" s="47"/>
      <c r="FG29" s="47"/>
      <c r="FH29" s="47"/>
    </row>
    <row r="30" spans="1:164" s="44" customFormat="1" ht="18.75" customHeight="1" x14ac:dyDescent="0.25">
      <c r="B30" s="554"/>
      <c r="C30" s="554"/>
      <c r="D30" s="554"/>
      <c r="E30" s="554"/>
      <c r="F30" s="554"/>
      <c r="G30" s="554"/>
      <c r="H30" s="554"/>
      <c r="I30" s="554"/>
      <c r="J30" s="554"/>
      <c r="K30" s="554"/>
      <c r="L30" s="554"/>
      <c r="M30" s="554"/>
      <c r="N30" s="554"/>
      <c r="O30" s="554"/>
      <c r="P30" s="49"/>
      <c r="Q30" s="49"/>
      <c r="R30" s="49"/>
      <c r="S30" s="49"/>
      <c r="T30" s="49"/>
      <c r="U30" s="49"/>
      <c r="V30" s="49"/>
      <c r="W30" s="49"/>
      <c r="X30" s="49"/>
      <c r="Y30" s="49"/>
      <c r="Z30" s="49"/>
      <c r="AA30" s="49"/>
      <c r="AB30" s="49"/>
      <c r="AC30" s="49"/>
      <c r="AD30" s="45"/>
      <c r="AE30" s="158"/>
      <c r="AF30" s="49"/>
      <c r="AG30" s="49"/>
      <c r="AH30" s="48"/>
      <c r="AI30" s="48"/>
      <c r="AJ30" s="48"/>
      <c r="AR30" s="46"/>
      <c r="AS30" s="46"/>
      <c r="AT30" s="46"/>
      <c r="AW30" s="46"/>
      <c r="AX30" s="46"/>
      <c r="AY30" s="46"/>
      <c r="CT30" s="47"/>
      <c r="CU30" s="47"/>
      <c r="CV30" s="47"/>
      <c r="CW30" s="47"/>
      <c r="CX30" s="47"/>
      <c r="CY30" s="47"/>
      <c r="CZ30" s="47"/>
      <c r="DA30" s="47"/>
      <c r="DB30" s="47"/>
      <c r="DC30" s="47"/>
      <c r="DD30" s="47"/>
      <c r="DE30" s="47"/>
      <c r="DF30" s="47"/>
      <c r="DG30" s="47"/>
      <c r="DH30" s="47"/>
      <c r="DI30" s="47"/>
      <c r="DJ30" s="47"/>
      <c r="DK30" s="47"/>
      <c r="DL30" s="47"/>
      <c r="DM30" s="47"/>
      <c r="DN30" s="47"/>
      <c r="DO30" s="47"/>
      <c r="DP30" s="47"/>
      <c r="DQ30" s="47"/>
      <c r="DR30" s="47"/>
      <c r="DS30" s="47"/>
      <c r="DT30" s="47"/>
      <c r="DU30" s="47"/>
      <c r="DV30" s="47"/>
      <c r="DW30" s="47"/>
      <c r="DX30" s="47"/>
      <c r="DY30" s="47"/>
      <c r="DZ30" s="47"/>
      <c r="EA30" s="47"/>
      <c r="EB30" s="47"/>
      <c r="EC30" s="47"/>
      <c r="ED30" s="47"/>
      <c r="EE30" s="47"/>
      <c r="EF30" s="47"/>
      <c r="EG30" s="47"/>
      <c r="EH30" s="47"/>
      <c r="EI30" s="47"/>
      <c r="EJ30" s="47"/>
      <c r="EK30" s="47"/>
      <c r="EL30" s="47"/>
      <c r="EM30" s="47"/>
      <c r="EN30" s="47"/>
      <c r="EO30" s="47"/>
      <c r="EP30" s="47"/>
      <c r="EQ30" s="47"/>
      <c r="ER30" s="47"/>
      <c r="ES30" s="47"/>
      <c r="ET30" s="47"/>
      <c r="EU30" s="47"/>
      <c r="EV30" s="47"/>
      <c r="EW30" s="47"/>
      <c r="EX30" s="47"/>
      <c r="EY30" s="47"/>
      <c r="EZ30" s="47"/>
      <c r="FA30" s="47"/>
      <c r="FB30" s="47"/>
      <c r="FC30" s="47"/>
      <c r="FD30" s="47"/>
      <c r="FE30" s="47"/>
      <c r="FF30" s="47"/>
      <c r="FG30" s="47"/>
      <c r="FH30" s="47"/>
    </row>
    <row r="31" spans="1:164" s="44" customFormat="1" ht="18.75" customHeight="1" x14ac:dyDescent="0.25">
      <c r="B31" s="554"/>
      <c r="C31" s="554"/>
      <c r="D31" s="554"/>
      <c r="E31" s="554"/>
      <c r="F31" s="554"/>
      <c r="G31" s="554"/>
      <c r="H31" s="554"/>
      <c r="I31" s="554"/>
      <c r="J31" s="554"/>
      <c r="K31" s="554"/>
      <c r="L31" s="554"/>
      <c r="M31" s="554"/>
      <c r="N31" s="554"/>
      <c r="O31" s="554"/>
      <c r="P31" s="49"/>
      <c r="Q31" s="49"/>
      <c r="R31" s="49"/>
      <c r="S31" s="49"/>
      <c r="T31" s="49"/>
      <c r="U31" s="49"/>
      <c r="V31" s="49"/>
      <c r="W31" s="49"/>
      <c r="X31" s="49"/>
      <c r="Y31" s="49"/>
      <c r="Z31" s="49"/>
      <c r="AA31" s="49"/>
      <c r="AB31" s="49"/>
      <c r="AC31" s="49"/>
      <c r="AD31" s="49"/>
      <c r="AE31" s="49"/>
      <c r="AF31" s="49"/>
      <c r="AG31" s="48"/>
      <c r="AH31" s="48"/>
      <c r="AI31" s="48"/>
      <c r="AJ31" s="48"/>
      <c r="AR31" s="46"/>
      <c r="AS31" s="46"/>
      <c r="AT31" s="46"/>
      <c r="AW31" s="46"/>
      <c r="AX31" s="46"/>
      <c r="AY31" s="46"/>
      <c r="CT31" s="47"/>
      <c r="CU31" s="47"/>
      <c r="CV31" s="47"/>
      <c r="CW31" s="47"/>
      <c r="CX31" s="47"/>
      <c r="CY31" s="47"/>
      <c r="CZ31" s="47"/>
      <c r="DA31" s="47"/>
      <c r="DB31" s="47"/>
      <c r="DC31" s="47"/>
      <c r="DD31" s="47"/>
      <c r="DE31" s="47"/>
      <c r="DF31" s="47"/>
      <c r="DG31" s="47"/>
      <c r="DH31" s="47"/>
      <c r="DI31" s="47"/>
      <c r="DJ31" s="47"/>
      <c r="DK31" s="47"/>
      <c r="DL31" s="47"/>
      <c r="DM31" s="47"/>
      <c r="DN31" s="47"/>
      <c r="DO31" s="47"/>
      <c r="DP31" s="47"/>
      <c r="DQ31" s="47"/>
      <c r="DR31" s="47"/>
      <c r="DS31" s="47"/>
      <c r="DT31" s="47"/>
      <c r="DU31" s="47"/>
      <c r="DV31" s="47"/>
      <c r="DW31" s="47"/>
      <c r="DX31" s="47"/>
      <c r="DY31" s="47"/>
      <c r="DZ31" s="47"/>
      <c r="EA31" s="47"/>
      <c r="EB31" s="47"/>
      <c r="EC31" s="47"/>
      <c r="ED31" s="47"/>
      <c r="EE31" s="47"/>
      <c r="EF31" s="47"/>
      <c r="EG31" s="47"/>
      <c r="EH31" s="47"/>
      <c r="EI31" s="47"/>
      <c r="EJ31" s="47"/>
      <c r="EK31" s="47"/>
      <c r="EL31" s="47"/>
      <c r="EM31" s="47"/>
      <c r="EN31" s="47"/>
      <c r="EO31" s="47"/>
      <c r="EP31" s="47"/>
      <c r="EQ31" s="47"/>
      <c r="ER31" s="47"/>
      <c r="ES31" s="47"/>
      <c r="ET31" s="47"/>
      <c r="EU31" s="47"/>
      <c r="EV31" s="47"/>
      <c r="EW31" s="47"/>
      <c r="EX31" s="47"/>
      <c r="EY31" s="47"/>
      <c r="EZ31" s="47"/>
      <c r="FA31" s="47"/>
      <c r="FB31" s="47"/>
      <c r="FC31" s="47"/>
      <c r="FD31" s="47"/>
      <c r="FE31" s="47"/>
      <c r="FF31" s="47"/>
      <c r="FG31" s="47"/>
      <c r="FH31" s="47"/>
    </row>
    <row r="32" spans="1:164" s="44" customFormat="1" ht="18.75" customHeight="1" x14ac:dyDescent="0.25">
      <c r="B32" s="555"/>
      <c r="C32" s="555"/>
      <c r="D32" s="555"/>
      <c r="E32" s="555"/>
      <c r="F32" s="555"/>
      <c r="G32" s="555"/>
      <c r="H32" s="555"/>
      <c r="I32" s="555"/>
      <c r="J32" s="555"/>
      <c r="K32" s="555"/>
      <c r="L32" s="555"/>
      <c r="M32" s="555"/>
      <c r="N32" s="555"/>
      <c r="O32" s="555"/>
      <c r="P32" s="331"/>
      <c r="Q32" s="331"/>
      <c r="R32" s="331"/>
      <c r="S32" s="331"/>
      <c r="T32" s="331"/>
      <c r="U32" s="331"/>
      <c r="V32" s="331"/>
      <c r="W32" s="331"/>
      <c r="X32" s="331"/>
      <c r="Y32" s="331"/>
      <c r="Z32" s="331"/>
      <c r="AA32" s="331"/>
      <c r="AB32" s="331"/>
      <c r="AC32" s="331"/>
      <c r="AD32" s="331"/>
      <c r="AE32" s="331"/>
      <c r="AF32" s="331"/>
      <c r="AG32" s="48"/>
      <c r="AH32" s="48"/>
      <c r="AI32" s="48"/>
      <c r="AJ32" s="48"/>
      <c r="AR32" s="46"/>
      <c r="AS32" s="46"/>
      <c r="AT32" s="46"/>
      <c r="AW32" s="46"/>
      <c r="AX32" s="46"/>
      <c r="AY32" s="46"/>
      <c r="CT32" s="47"/>
      <c r="CU32" s="47"/>
      <c r="CV32" s="47"/>
      <c r="CW32" s="47"/>
      <c r="CX32" s="47"/>
      <c r="CY32" s="47"/>
      <c r="CZ32" s="47"/>
      <c r="DA32" s="47"/>
      <c r="DB32" s="47"/>
      <c r="DC32" s="47"/>
      <c r="DD32" s="47"/>
      <c r="DE32" s="47"/>
      <c r="DF32" s="47"/>
      <c r="DG32" s="47"/>
      <c r="DH32" s="47"/>
      <c r="DI32" s="47"/>
      <c r="DJ32" s="47"/>
      <c r="DK32" s="47"/>
      <c r="DL32" s="47"/>
      <c r="DM32" s="47"/>
      <c r="DN32" s="47"/>
      <c r="DO32" s="47"/>
      <c r="DP32" s="47"/>
      <c r="DQ32" s="47"/>
      <c r="DR32" s="47"/>
      <c r="DS32" s="47"/>
      <c r="DT32" s="47"/>
      <c r="DU32" s="47"/>
      <c r="DV32" s="47"/>
      <c r="DW32" s="47"/>
      <c r="DX32" s="47"/>
      <c r="DY32" s="47"/>
      <c r="DZ32" s="47"/>
      <c r="EA32" s="47"/>
      <c r="EB32" s="47"/>
      <c r="EC32" s="47"/>
      <c r="ED32" s="47"/>
      <c r="EE32" s="47"/>
      <c r="EF32" s="47"/>
      <c r="EG32" s="47"/>
      <c r="EH32" s="47"/>
      <c r="EI32" s="47"/>
      <c r="EJ32" s="47"/>
      <c r="EK32" s="47"/>
      <c r="EL32" s="47"/>
      <c r="EM32" s="47"/>
      <c r="EN32" s="47"/>
      <c r="EO32" s="47"/>
      <c r="EP32" s="47"/>
      <c r="EQ32" s="47"/>
      <c r="ER32" s="47"/>
      <c r="ES32" s="47"/>
      <c r="ET32" s="47"/>
      <c r="EU32" s="47"/>
      <c r="EV32" s="47"/>
      <c r="EW32" s="47"/>
      <c r="EX32" s="47"/>
      <c r="EY32" s="47"/>
      <c r="EZ32" s="47"/>
      <c r="FA32" s="47"/>
      <c r="FB32" s="47"/>
      <c r="FC32" s="47"/>
      <c r="FD32" s="47"/>
      <c r="FE32" s="47"/>
      <c r="FF32" s="47"/>
      <c r="FG32" s="47"/>
      <c r="FH32" s="47"/>
    </row>
    <row r="33" ht="18.75" customHeight="1" x14ac:dyDescent="0.3"/>
    <row r="34" ht="18.75" customHeight="1" x14ac:dyDescent="0.3"/>
    <row r="35" ht="18.75" customHeight="1" x14ac:dyDescent="0.3"/>
    <row r="36" ht="18.75" customHeight="1" x14ac:dyDescent="0.3"/>
    <row r="37" ht="18.75" customHeight="1" x14ac:dyDescent="0.3"/>
    <row r="38" ht="18.75" customHeight="1" x14ac:dyDescent="0.3"/>
    <row r="39" ht="18.75" customHeight="1" x14ac:dyDescent="0.3"/>
    <row r="40" ht="18.75" customHeight="1" x14ac:dyDescent="0.3"/>
    <row r="41" ht="18.75" customHeight="1" x14ac:dyDescent="0.3"/>
    <row r="42" ht="18.75" customHeight="1" x14ac:dyDescent="0.3"/>
  </sheetData>
  <mergeCells count="30">
    <mergeCell ref="BP8:CS8"/>
    <mergeCell ref="CJ9:CN9"/>
    <mergeCell ref="CO9:CS9"/>
    <mergeCell ref="BZ9:CD9"/>
    <mergeCell ref="M9:Q9"/>
    <mergeCell ref="W9:AA9"/>
    <mergeCell ref="AB9:AF9"/>
    <mergeCell ref="CE9:CI9"/>
    <mergeCell ref="BF9:BJ9"/>
    <mergeCell ref="BP9:BT9"/>
    <mergeCell ref="BU9:BY9"/>
    <mergeCell ref="BK9:BO9"/>
    <mergeCell ref="BA9:BE9"/>
    <mergeCell ref="AG9:AK9"/>
    <mergeCell ref="AL9:AP9"/>
    <mergeCell ref="AV9:AZ9"/>
    <mergeCell ref="W8:AK8"/>
    <mergeCell ref="AL8:BO8"/>
    <mergeCell ref="B30:O30"/>
    <mergeCell ref="AQ9:AU9"/>
    <mergeCell ref="B9:G9"/>
    <mergeCell ref="H9:L9"/>
    <mergeCell ref="B31:O31"/>
    <mergeCell ref="B32:O32"/>
    <mergeCell ref="A1:C1"/>
    <mergeCell ref="R9:V9"/>
    <mergeCell ref="B29:O29"/>
    <mergeCell ref="B28:O28"/>
    <mergeCell ref="B8:G8"/>
    <mergeCell ref="H8:V8"/>
  </mergeCells>
  <phoneticPr fontId="0" type="noConversion"/>
  <pageMargins left="0.31496062992125984" right="0.31496062992125984" top="0.59055118110236227"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T35"/>
  <sheetViews>
    <sheetView view="pageBreakPreview" zoomScale="98" zoomScaleNormal="80" zoomScaleSheetLayoutView="98" workbookViewId="0">
      <pane xSplit="1" topLeftCell="B1" activePane="topRight" state="frozen"/>
      <selection pane="topRight" activeCell="A6" sqref="A6"/>
    </sheetView>
  </sheetViews>
  <sheetFormatPr baseColWidth="10" defaultRowHeight="17.399999999999999" x14ac:dyDescent="0.3"/>
  <cols>
    <col min="1" max="1" width="28.88671875" style="2" customWidth="1"/>
    <col min="2" max="2" width="11" style="2" customWidth="1"/>
    <col min="3" max="3" width="9.88671875" style="2" bestFit="1" customWidth="1"/>
    <col min="4" max="4" width="11.44140625" style="2" customWidth="1"/>
    <col min="5" max="5" width="8" style="2" customWidth="1"/>
    <col min="6" max="6" width="8.88671875" style="2" bestFit="1" customWidth="1"/>
    <col min="7" max="7" width="10.5546875" style="2" customWidth="1"/>
    <col min="8" max="8" width="11.88671875" style="2" customWidth="1"/>
    <col min="9" max="9" width="8" style="2" customWidth="1"/>
    <col min="10" max="10" width="7.33203125" style="2" bestFit="1" customWidth="1"/>
    <col min="11" max="11" width="8.88671875" style="2" bestFit="1" customWidth="1"/>
    <col min="12" max="12" width="9.109375" style="2" customWidth="1"/>
    <col min="13" max="13" width="10.88671875" style="2" customWidth="1"/>
    <col min="14" max="14" width="8" style="2" customWidth="1"/>
    <col min="15" max="15" width="7.33203125" style="2" bestFit="1" customWidth="1"/>
    <col min="16" max="16" width="8.88671875" style="2" bestFit="1" customWidth="1"/>
    <col min="17" max="18" width="8" style="2" customWidth="1"/>
    <col min="19" max="19" width="9.109375" style="2" customWidth="1"/>
    <col min="20" max="20" width="8" style="2" customWidth="1"/>
    <col min="21" max="21" width="8.88671875" style="2" bestFit="1" customWidth="1"/>
    <col min="22" max="23" width="9.88671875" style="2" bestFit="1" customWidth="1"/>
    <col min="24" max="25" width="8" style="2" customWidth="1"/>
    <col min="26" max="26" width="8.88671875" style="2" bestFit="1" customWidth="1"/>
    <col min="27" max="29" width="9.88671875" style="2" bestFit="1" customWidth="1"/>
    <col min="30" max="30" width="8" style="2" customWidth="1"/>
    <col min="31" max="31" width="8.88671875" style="2" bestFit="1" customWidth="1"/>
    <col min="32" max="35" width="8" style="2" customWidth="1"/>
    <col min="36" max="36" width="8.88671875" style="2" bestFit="1" customWidth="1"/>
    <col min="37" max="39" width="9.88671875" style="3" bestFit="1" customWidth="1"/>
    <col min="40" max="40" width="8" style="3" customWidth="1"/>
    <col min="41" max="41" width="8.88671875" style="3" bestFit="1" customWidth="1"/>
    <col min="42" max="45" width="8" style="3" customWidth="1"/>
    <col min="46" max="46" width="8.88671875" style="3" bestFit="1" customWidth="1"/>
    <col min="47" max="50" width="8" style="3" customWidth="1"/>
    <col min="51" max="51" width="8.88671875" style="3" bestFit="1" customWidth="1"/>
    <col min="52" max="54" width="9.88671875" bestFit="1" customWidth="1"/>
    <col min="55" max="55" width="8" customWidth="1"/>
    <col min="56" max="56" width="8.88671875" bestFit="1" customWidth="1"/>
    <col min="57" max="59" width="9.88671875" bestFit="1" customWidth="1"/>
    <col min="60" max="60" width="8" customWidth="1"/>
    <col min="61" max="61" width="8.88671875" bestFit="1" customWidth="1"/>
    <col min="62" max="65" width="8" customWidth="1"/>
    <col min="66" max="66" width="8.88671875" bestFit="1" customWidth="1"/>
    <col min="71" max="71" width="9.6640625" customWidth="1"/>
  </cols>
  <sheetData>
    <row r="1" spans="1:71" s="42" customFormat="1" ht="21" x14ac:dyDescent="0.3">
      <c r="A1" s="41" t="str">
        <f>'Statistik 1'!A1:C1</f>
        <v>Jahrgang 2024/2025 FSJ In- und Ausland</v>
      </c>
      <c r="B1" s="2"/>
      <c r="C1" s="2"/>
      <c r="D1" s="2"/>
      <c r="E1" s="2"/>
      <c r="F1" s="2"/>
      <c r="G1" s="2"/>
      <c r="H1" s="2"/>
      <c r="I1" s="2"/>
      <c r="J1" s="2"/>
      <c r="K1" s="2"/>
      <c r="L1" s="2"/>
      <c r="M1" s="2"/>
      <c r="N1" s="2"/>
      <c r="O1" s="2"/>
      <c r="P1" s="2"/>
      <c r="Q1" s="2"/>
      <c r="R1" s="2"/>
      <c r="S1" s="2"/>
      <c r="T1" s="2"/>
      <c r="U1" s="2"/>
      <c r="V1" s="2"/>
      <c r="W1" s="2"/>
      <c r="X1" s="2"/>
      <c r="Y1" s="2"/>
      <c r="Z1" s="2"/>
      <c r="AK1" s="43"/>
      <c r="AL1" s="43"/>
      <c r="AM1" s="43"/>
      <c r="AN1" s="43"/>
      <c r="AO1" s="43"/>
      <c r="AP1" s="43"/>
      <c r="AQ1" s="43"/>
      <c r="AR1" s="43"/>
      <c r="AS1" s="43"/>
      <c r="AT1" s="43"/>
      <c r="AU1" s="43"/>
      <c r="AV1" s="43"/>
      <c r="AW1" s="43"/>
      <c r="AX1" s="43"/>
      <c r="AY1" s="43"/>
    </row>
    <row r="2" spans="1:71" s="2" customFormat="1" x14ac:dyDescent="0.3">
      <c r="A2" s="2" t="str">
        <f>'Statistik 1'!A2</f>
        <v>Statistische Angaben zum Stichtag: 01.12.2024</v>
      </c>
      <c r="AK2" s="3"/>
      <c r="AL2" s="3"/>
      <c r="AM2" s="3"/>
      <c r="AN2" s="3"/>
      <c r="AO2" s="3"/>
      <c r="AP2" s="3"/>
      <c r="AQ2" s="3"/>
      <c r="AR2" s="3"/>
      <c r="AS2" s="3"/>
      <c r="AT2" s="3"/>
      <c r="AU2" s="3"/>
      <c r="AV2" s="3"/>
      <c r="AW2" s="3"/>
      <c r="AX2" s="3"/>
      <c r="AY2" s="3"/>
    </row>
    <row r="3" spans="1:71" s="2" customFormat="1" x14ac:dyDescent="0.3">
      <c r="AK3" s="3"/>
      <c r="AL3" s="3"/>
      <c r="AM3" s="3"/>
      <c r="AN3" s="3"/>
      <c r="AO3" s="3"/>
      <c r="AP3" s="3"/>
      <c r="AQ3" s="3"/>
      <c r="AR3" s="3"/>
      <c r="AS3" s="3"/>
      <c r="AT3" s="3"/>
      <c r="AU3" s="3"/>
      <c r="AV3" s="3"/>
      <c r="AW3" s="3"/>
      <c r="AX3" s="3"/>
      <c r="AY3" s="3"/>
    </row>
    <row r="4" spans="1:71" s="2" customFormat="1" x14ac:dyDescent="0.3">
      <c r="A4" s="1" t="s">
        <v>42</v>
      </c>
      <c r="AK4" s="3"/>
      <c r="AL4" s="3"/>
      <c r="AM4" s="3"/>
      <c r="AN4" s="3"/>
      <c r="AO4" s="3"/>
      <c r="AP4" s="3"/>
      <c r="AQ4" s="3"/>
      <c r="AR4" s="3"/>
      <c r="AS4" s="3"/>
      <c r="AT4" s="3"/>
      <c r="AU4" s="3"/>
      <c r="AV4" s="3"/>
      <c r="AW4" s="3"/>
      <c r="AX4" s="3"/>
      <c r="AY4" s="3"/>
    </row>
    <row r="5" spans="1:71" s="63" customFormat="1" ht="13.8" x14ac:dyDescent="0.25">
      <c r="A5" s="86"/>
      <c r="AK5" s="65"/>
      <c r="AL5" s="65"/>
      <c r="AM5" s="65"/>
      <c r="AN5" s="65"/>
      <c r="AO5" s="65"/>
      <c r="AP5" s="65"/>
      <c r="AQ5" s="65"/>
      <c r="AR5" s="65"/>
      <c r="AS5" s="65"/>
      <c r="AT5" s="65"/>
      <c r="AU5" s="65"/>
      <c r="AV5" s="65"/>
      <c r="AW5" s="65"/>
      <c r="AX5" s="65"/>
      <c r="AY5" s="65"/>
    </row>
    <row r="6" spans="1:71" x14ac:dyDescent="0.3">
      <c r="A6" s="502"/>
      <c r="L6" s="4"/>
      <c r="M6" s="4"/>
      <c r="N6" s="4"/>
      <c r="O6" s="4"/>
      <c r="P6" s="4"/>
      <c r="Q6" s="4"/>
      <c r="R6" s="4"/>
      <c r="S6" s="4"/>
      <c r="T6" s="4"/>
      <c r="U6" s="4"/>
      <c r="V6" s="4"/>
      <c r="W6" s="4"/>
      <c r="X6" s="4"/>
      <c r="Y6" s="4"/>
      <c r="Z6" s="4"/>
      <c r="AA6" s="4"/>
      <c r="AB6" s="4"/>
      <c r="AC6" s="4"/>
      <c r="AD6" s="4"/>
      <c r="AE6" s="4"/>
      <c r="AF6" s="4"/>
      <c r="AG6" s="4"/>
      <c r="AH6" s="4"/>
      <c r="AI6" s="4"/>
      <c r="AJ6" s="4"/>
    </row>
    <row r="7" spans="1:71" ht="18" thickBot="1" x14ac:dyDescent="0.35">
      <c r="A7" s="502" t="str">
        <f>'Statistik 1'!A7</f>
        <v>Stand: 12.03.2025</v>
      </c>
      <c r="L7" s="4"/>
      <c r="M7" s="4"/>
      <c r="N7" s="4"/>
      <c r="O7" s="4"/>
      <c r="P7" s="4"/>
      <c r="Q7" s="4"/>
      <c r="R7" s="4"/>
      <c r="S7" s="4"/>
      <c r="T7" s="4"/>
      <c r="U7" s="4"/>
      <c r="V7" s="4"/>
      <c r="W7" s="4"/>
      <c r="X7" s="4"/>
      <c r="Y7" s="4"/>
      <c r="Z7" s="4"/>
      <c r="AA7" s="4"/>
      <c r="AB7" s="4"/>
      <c r="AC7" s="4"/>
      <c r="AD7" s="4"/>
      <c r="AE7" s="4"/>
      <c r="AF7" s="4"/>
      <c r="AG7" s="4"/>
      <c r="AH7" s="4"/>
      <c r="AI7" s="4"/>
      <c r="AJ7" s="4"/>
    </row>
    <row r="8" spans="1:71" ht="18.75" customHeight="1" thickBot="1" x14ac:dyDescent="0.35">
      <c r="A8" s="499"/>
      <c r="B8" s="583" t="s">
        <v>41</v>
      </c>
      <c r="C8" s="584"/>
      <c r="D8" s="584"/>
      <c r="E8" s="584"/>
      <c r="F8" s="584"/>
      <c r="G8" s="584"/>
      <c r="H8" s="584"/>
      <c r="I8" s="584"/>
      <c r="J8" s="584"/>
      <c r="K8" s="584"/>
      <c r="L8" s="584"/>
      <c r="M8" s="584"/>
      <c r="N8" s="584"/>
      <c r="O8" s="584"/>
      <c r="P8" s="584"/>
      <c r="Q8" s="584"/>
      <c r="R8" s="584"/>
      <c r="S8" s="584"/>
      <c r="T8" s="584"/>
      <c r="U8" s="584"/>
      <c r="V8" s="584"/>
      <c r="W8" s="584"/>
      <c r="X8" s="584"/>
      <c r="Y8" s="584"/>
      <c r="Z8" s="585"/>
      <c r="AA8" s="577" t="s">
        <v>19</v>
      </c>
      <c r="AB8" s="578"/>
      <c r="AC8" s="578"/>
      <c r="AD8" s="578"/>
      <c r="AE8" s="578"/>
      <c r="AF8" s="578"/>
      <c r="AG8" s="578"/>
      <c r="AH8" s="578"/>
      <c r="AI8" s="578"/>
      <c r="AJ8" s="578"/>
      <c r="AK8" s="578"/>
      <c r="AL8" s="578"/>
      <c r="AM8" s="578"/>
      <c r="AN8" s="578"/>
      <c r="AO8" s="578"/>
      <c r="AP8" s="578"/>
      <c r="AQ8" s="578"/>
      <c r="AR8" s="578"/>
      <c r="AS8" s="578"/>
      <c r="AT8" s="578"/>
      <c r="AU8" s="578"/>
      <c r="AV8" s="578"/>
      <c r="AW8" s="578"/>
      <c r="AX8" s="578"/>
      <c r="AY8" s="582"/>
      <c r="AZ8" s="577" t="s">
        <v>32</v>
      </c>
      <c r="BA8" s="578"/>
      <c r="BB8" s="578"/>
      <c r="BC8" s="578"/>
      <c r="BD8" s="578"/>
      <c r="BE8" s="578"/>
      <c r="BF8" s="578"/>
      <c r="BG8" s="578"/>
      <c r="BH8" s="578"/>
      <c r="BI8" s="578"/>
      <c r="BJ8" s="578"/>
      <c r="BK8" s="578"/>
      <c r="BL8" s="578"/>
      <c r="BM8" s="578"/>
      <c r="BN8" s="578"/>
      <c r="BO8" s="572" t="s">
        <v>5</v>
      </c>
      <c r="BP8" s="573"/>
      <c r="BQ8" s="573"/>
      <c r="BR8" s="573"/>
      <c r="BS8" s="574"/>
    </row>
    <row r="9" spans="1:71" ht="59.25" customHeight="1" x14ac:dyDescent="0.3">
      <c r="A9" s="232"/>
      <c r="B9" s="571" t="s">
        <v>5</v>
      </c>
      <c r="C9" s="569"/>
      <c r="D9" s="569"/>
      <c r="E9" s="214"/>
      <c r="F9" s="214"/>
      <c r="G9" s="571" t="s">
        <v>16</v>
      </c>
      <c r="H9" s="569"/>
      <c r="I9" s="569"/>
      <c r="J9" s="569"/>
      <c r="K9" s="570"/>
      <c r="L9" s="569" t="s">
        <v>17</v>
      </c>
      <c r="M9" s="569"/>
      <c r="N9" s="569"/>
      <c r="O9" s="569"/>
      <c r="P9" s="586"/>
      <c r="Q9" s="571" t="s">
        <v>40</v>
      </c>
      <c r="R9" s="569"/>
      <c r="S9" s="569"/>
      <c r="T9" s="569"/>
      <c r="U9" s="587"/>
      <c r="V9" s="569" t="s">
        <v>18</v>
      </c>
      <c r="W9" s="569"/>
      <c r="X9" s="569"/>
      <c r="Y9" s="569"/>
      <c r="Z9" s="569"/>
      <c r="AA9" s="571" t="s">
        <v>5</v>
      </c>
      <c r="AB9" s="569"/>
      <c r="AC9" s="569"/>
      <c r="AD9" s="569"/>
      <c r="AE9" s="570"/>
      <c r="AF9" s="569" t="s">
        <v>20</v>
      </c>
      <c r="AG9" s="569"/>
      <c r="AH9" s="569"/>
      <c r="AI9" s="569"/>
      <c r="AJ9" s="570"/>
      <c r="AK9" s="571" t="s">
        <v>21</v>
      </c>
      <c r="AL9" s="569"/>
      <c r="AM9" s="569"/>
      <c r="AN9" s="569"/>
      <c r="AO9" s="569"/>
      <c r="AP9" s="571" t="s">
        <v>22</v>
      </c>
      <c r="AQ9" s="569"/>
      <c r="AR9" s="569"/>
      <c r="AS9" s="569"/>
      <c r="AT9" s="570"/>
      <c r="AU9" s="569" t="s">
        <v>35</v>
      </c>
      <c r="AV9" s="569"/>
      <c r="AW9" s="569"/>
      <c r="AX9" s="569"/>
      <c r="AY9" s="570"/>
      <c r="AZ9" s="571" t="s">
        <v>5</v>
      </c>
      <c r="BA9" s="569"/>
      <c r="BB9" s="569"/>
      <c r="BC9" s="569"/>
      <c r="BD9" s="569"/>
      <c r="BE9" s="571" t="s">
        <v>33</v>
      </c>
      <c r="BF9" s="569"/>
      <c r="BG9" s="569"/>
      <c r="BH9" s="569"/>
      <c r="BI9" s="570"/>
      <c r="BJ9" s="579" t="s">
        <v>36</v>
      </c>
      <c r="BK9" s="580"/>
      <c r="BL9" s="580"/>
      <c r="BM9" s="580"/>
      <c r="BN9" s="581"/>
      <c r="BO9" s="571" t="s">
        <v>122</v>
      </c>
      <c r="BP9" s="569"/>
      <c r="BQ9" s="569"/>
      <c r="BR9" s="569"/>
      <c r="BS9" s="570"/>
    </row>
    <row r="10" spans="1:71" s="62" customFormat="1" ht="30.6" x14ac:dyDescent="0.3">
      <c r="A10" s="231"/>
      <c r="B10" s="219" t="s">
        <v>3</v>
      </c>
      <c r="C10" s="58" t="s">
        <v>1</v>
      </c>
      <c r="D10" s="58" t="s">
        <v>29</v>
      </c>
      <c r="E10" s="58" t="s">
        <v>30</v>
      </c>
      <c r="F10" s="189" t="s">
        <v>47</v>
      </c>
      <c r="G10" s="219" t="s">
        <v>3</v>
      </c>
      <c r="H10" s="58" t="s">
        <v>1</v>
      </c>
      <c r="I10" s="58" t="s">
        <v>29</v>
      </c>
      <c r="J10" s="190" t="s">
        <v>30</v>
      </c>
      <c r="K10" s="193" t="s">
        <v>47</v>
      </c>
      <c r="L10" s="59" t="s">
        <v>3</v>
      </c>
      <c r="M10" s="58" t="s">
        <v>1</v>
      </c>
      <c r="N10" s="58" t="s">
        <v>29</v>
      </c>
      <c r="O10" s="190" t="s">
        <v>30</v>
      </c>
      <c r="P10" s="190" t="s">
        <v>47</v>
      </c>
      <c r="Q10" s="219" t="s">
        <v>3</v>
      </c>
      <c r="R10" s="58" t="s">
        <v>1</v>
      </c>
      <c r="S10" s="58" t="s">
        <v>29</v>
      </c>
      <c r="T10" s="58" t="s">
        <v>30</v>
      </c>
      <c r="U10" s="193" t="s">
        <v>47</v>
      </c>
      <c r="V10" s="59" t="s">
        <v>3</v>
      </c>
      <c r="W10" s="58" t="s">
        <v>1</v>
      </c>
      <c r="X10" s="58" t="s">
        <v>29</v>
      </c>
      <c r="Y10" s="58" t="s">
        <v>30</v>
      </c>
      <c r="Z10" s="190" t="s">
        <v>47</v>
      </c>
      <c r="AA10" s="219" t="s">
        <v>3</v>
      </c>
      <c r="AB10" s="58" t="s">
        <v>1</v>
      </c>
      <c r="AC10" s="58" t="s">
        <v>29</v>
      </c>
      <c r="AD10" s="58" t="s">
        <v>30</v>
      </c>
      <c r="AE10" s="193" t="s">
        <v>47</v>
      </c>
      <c r="AF10" s="59" t="s">
        <v>3</v>
      </c>
      <c r="AG10" s="58" t="s">
        <v>1</v>
      </c>
      <c r="AH10" s="58" t="s">
        <v>29</v>
      </c>
      <c r="AI10" s="58" t="s">
        <v>30</v>
      </c>
      <c r="AJ10" s="193" t="s">
        <v>47</v>
      </c>
      <c r="AK10" s="219" t="s">
        <v>3</v>
      </c>
      <c r="AL10" s="58" t="s">
        <v>1</v>
      </c>
      <c r="AM10" s="58" t="s">
        <v>29</v>
      </c>
      <c r="AN10" s="58" t="s">
        <v>30</v>
      </c>
      <c r="AO10" s="190" t="s">
        <v>47</v>
      </c>
      <c r="AP10" s="219" t="s">
        <v>3</v>
      </c>
      <c r="AQ10" s="58" t="s">
        <v>1</v>
      </c>
      <c r="AR10" s="58" t="s">
        <v>29</v>
      </c>
      <c r="AS10" s="58" t="s">
        <v>30</v>
      </c>
      <c r="AT10" s="193" t="s">
        <v>47</v>
      </c>
      <c r="AU10" s="59" t="s">
        <v>3</v>
      </c>
      <c r="AV10" s="58" t="s">
        <v>1</v>
      </c>
      <c r="AW10" s="58" t="s">
        <v>29</v>
      </c>
      <c r="AX10" s="58" t="s">
        <v>30</v>
      </c>
      <c r="AY10" s="193" t="s">
        <v>47</v>
      </c>
      <c r="AZ10" s="219" t="s">
        <v>3</v>
      </c>
      <c r="BA10" s="58" t="s">
        <v>1</v>
      </c>
      <c r="BB10" s="58" t="s">
        <v>29</v>
      </c>
      <c r="BC10" s="58" t="s">
        <v>30</v>
      </c>
      <c r="BD10" s="190" t="s">
        <v>47</v>
      </c>
      <c r="BE10" s="219" t="s">
        <v>3</v>
      </c>
      <c r="BF10" s="58" t="s">
        <v>1</v>
      </c>
      <c r="BG10" s="58" t="s">
        <v>29</v>
      </c>
      <c r="BH10" s="58" t="s">
        <v>30</v>
      </c>
      <c r="BI10" s="193" t="s">
        <v>47</v>
      </c>
      <c r="BJ10" s="192" t="s">
        <v>3</v>
      </c>
      <c r="BK10" s="79" t="s">
        <v>1</v>
      </c>
      <c r="BL10" s="79" t="s">
        <v>29</v>
      </c>
      <c r="BM10" s="58" t="s">
        <v>30</v>
      </c>
      <c r="BN10" s="193" t="s">
        <v>47</v>
      </c>
      <c r="BO10" s="208" t="s">
        <v>3</v>
      </c>
      <c r="BP10" s="114" t="s">
        <v>1</v>
      </c>
      <c r="BQ10" s="114" t="s">
        <v>29</v>
      </c>
      <c r="BR10" s="58" t="s">
        <v>30</v>
      </c>
      <c r="BS10" s="193" t="s">
        <v>47</v>
      </c>
    </row>
    <row r="11" spans="1:71" s="136" customFormat="1" x14ac:dyDescent="0.3">
      <c r="A11" s="369" t="s">
        <v>48</v>
      </c>
      <c r="B11" s="215">
        <f>'Statistik 1'!BP11+'Statistik 1'!BU11+'Statistik 1'!BZ11+'Statistik 1'!CE11+'Statistik 1'!CJ11+'Statistik 1'!CO11</f>
        <v>7442</v>
      </c>
      <c r="C11" s="133">
        <f>'Statistik 1'!BQ11+'Statistik 1'!BV11+'Statistik 1'!CA11+'Statistik 1'!CF11+'Statistik 1'!CK11+'Statistik 1'!CP11</f>
        <v>5007</v>
      </c>
      <c r="D11" s="133">
        <f>'Statistik 1'!BR11+'Statistik 1'!BW11+'Statistik 1'!CB11+'Statistik 1'!CG11+'Statistik 1'!CL11+'Statistik 1'!CQ11</f>
        <v>2383</v>
      </c>
      <c r="E11" s="187">
        <f>'Statistik 1'!BS11+'Statistik 1'!BX11+'Statistik 1'!CC11+'Statistik 1'!CH11+'Statistik 1'!CM11+'Statistik 1'!CR11</f>
        <v>33</v>
      </c>
      <c r="F11" s="230">
        <f>'Statistik 1'!BT11+'Statistik 1'!BY11+'Statistik 1'!CD11+'Statistik 1'!CI11+'Statistik 1'!CN11+'Statistik 1'!CS11</f>
        <v>19</v>
      </c>
      <c r="G11" s="194">
        <v>0</v>
      </c>
      <c r="H11" s="108">
        <v>0</v>
      </c>
      <c r="I11" s="109">
        <v>0</v>
      </c>
      <c r="J11" s="188">
        <v>0</v>
      </c>
      <c r="K11" s="195">
        <v>0</v>
      </c>
      <c r="L11" s="135">
        <v>0</v>
      </c>
      <c r="M11" s="108">
        <v>0</v>
      </c>
      <c r="N11" s="109">
        <v>0</v>
      </c>
      <c r="O11" s="188">
        <v>0</v>
      </c>
      <c r="P11" s="143">
        <v>0</v>
      </c>
      <c r="Q11" s="223">
        <v>0</v>
      </c>
      <c r="R11" s="108">
        <v>0</v>
      </c>
      <c r="S11" s="109">
        <v>0</v>
      </c>
      <c r="T11" s="188">
        <v>0</v>
      </c>
      <c r="U11" s="195">
        <v>0</v>
      </c>
      <c r="V11" s="135">
        <v>7442</v>
      </c>
      <c r="W11" s="108">
        <v>5007</v>
      </c>
      <c r="X11" s="109">
        <v>2383</v>
      </c>
      <c r="Y11" s="188">
        <v>33</v>
      </c>
      <c r="Z11" s="143">
        <v>19</v>
      </c>
      <c r="AA11" s="524">
        <f t="shared" ref="AA11:AA12" si="0">G11+L11+Q11+V11</f>
        <v>7442</v>
      </c>
      <c r="AB11" s="528">
        <f t="shared" ref="AB11" si="1">H11+M11+R11+W11</f>
        <v>5007</v>
      </c>
      <c r="AC11" s="528">
        <f t="shared" ref="AC11:AC12" si="2">I11+N11+S11+X11</f>
        <v>2383</v>
      </c>
      <c r="AD11" s="528">
        <f t="shared" ref="AD11:AD12" si="3">J11+O11+T11+Y11</f>
        <v>33</v>
      </c>
      <c r="AE11" s="529">
        <f t="shared" ref="AE11:AE12" si="4">K11+P11+U11+Z11</f>
        <v>19</v>
      </c>
      <c r="AF11" s="132">
        <v>1176</v>
      </c>
      <c r="AG11" s="108">
        <v>796</v>
      </c>
      <c r="AH11" s="109">
        <v>372</v>
      </c>
      <c r="AI11" s="143">
        <v>3</v>
      </c>
      <c r="AJ11" s="195">
        <v>5</v>
      </c>
      <c r="AK11" s="194">
        <v>5781</v>
      </c>
      <c r="AL11" s="108">
        <v>3922</v>
      </c>
      <c r="AM11" s="109">
        <v>1820</v>
      </c>
      <c r="AN11" s="143">
        <v>28</v>
      </c>
      <c r="AO11" s="143">
        <v>11</v>
      </c>
      <c r="AP11" s="194">
        <v>435</v>
      </c>
      <c r="AQ11" s="108">
        <v>254</v>
      </c>
      <c r="AR11" s="109">
        <v>176</v>
      </c>
      <c r="AS11" s="143">
        <v>2</v>
      </c>
      <c r="AT11" s="195">
        <v>3</v>
      </c>
      <c r="AU11" s="131">
        <v>50</v>
      </c>
      <c r="AV11" s="108">
        <v>35</v>
      </c>
      <c r="AW11" s="109">
        <v>15</v>
      </c>
      <c r="AX11" s="143">
        <v>0</v>
      </c>
      <c r="AY11" s="195">
        <v>0</v>
      </c>
      <c r="AZ11" s="215">
        <f>AF11+AK11+AP11+AU11</f>
        <v>7442</v>
      </c>
      <c r="BA11" s="130">
        <f>AG11+AL11+AQ11+AV11</f>
        <v>5007</v>
      </c>
      <c r="BB11" s="130">
        <f>AH11+AM11+AR11+AW11</f>
        <v>2383</v>
      </c>
      <c r="BC11" s="130">
        <f>AI11+AN11+AS11+AX11</f>
        <v>33</v>
      </c>
      <c r="BD11" s="140">
        <f>AJ11+AO11+AT11+AY11</f>
        <v>19</v>
      </c>
      <c r="BE11" s="194">
        <v>7196</v>
      </c>
      <c r="BF11" s="108">
        <v>4836</v>
      </c>
      <c r="BG11" s="109">
        <v>2313</v>
      </c>
      <c r="BH11" s="143">
        <v>28</v>
      </c>
      <c r="BI11" s="195">
        <v>19</v>
      </c>
      <c r="BJ11" s="194">
        <v>246</v>
      </c>
      <c r="BK11" s="108">
        <v>171</v>
      </c>
      <c r="BL11" s="109">
        <v>70</v>
      </c>
      <c r="BM11" s="143">
        <v>5</v>
      </c>
      <c r="BN11" s="195">
        <v>0</v>
      </c>
      <c r="BO11" s="215">
        <f t="shared" ref="BO11:BO23" si="5">BE11+BJ11</f>
        <v>7442</v>
      </c>
      <c r="BP11" s="409">
        <f t="shared" ref="BP11:BP23" si="6">BF11+BK11</f>
        <v>5007</v>
      </c>
      <c r="BQ11" s="409">
        <f t="shared" ref="BQ11:BQ23" si="7">BG11+BL11</f>
        <v>2383</v>
      </c>
      <c r="BR11" s="409">
        <f t="shared" ref="BR11:BR23" si="8">BH11+BM11</f>
        <v>33</v>
      </c>
      <c r="BS11" s="505">
        <f t="shared" ref="BS11:BS23" si="9">BI11+BN11</f>
        <v>19</v>
      </c>
    </row>
    <row r="12" spans="1:71" x14ac:dyDescent="0.3">
      <c r="A12" s="370" t="s">
        <v>49</v>
      </c>
      <c r="B12" s="278">
        <f>'Statistik 1'!BP12+'Statistik 1'!BU12+'Statistik 1'!BZ12+'Statistik 1'!CE12+'Statistik 1'!CJ12+'Statistik 1'!CO12</f>
        <v>0</v>
      </c>
      <c r="C12" s="279">
        <f>'Statistik 1'!BQ12+'Statistik 1'!BV12+'Statistik 1'!CA12+'Statistik 1'!CF12+'Statistik 1'!CK12+'Statistik 1'!CP12</f>
        <v>0</v>
      </c>
      <c r="D12" s="280">
        <f>'Statistik 1'!BR12+'Statistik 1'!BW12+'Statistik 1'!CB12+'Statistik 1'!CG12+'Statistik 1'!CL12+'Statistik 1'!CQ12</f>
        <v>0</v>
      </c>
      <c r="E12" s="281">
        <f>'Statistik 1'!BS12+'Statistik 1'!BX12+'Statistik 1'!CC12+'Statistik 1'!CH12+'Statistik 1'!CM12+'Statistik 1'!CR12</f>
        <v>0</v>
      </c>
      <c r="F12" s="280">
        <f>'Statistik 1'!BT12+'Statistik 1'!BY12+'Statistik 1'!CD12+'Statistik 1'!CI12+'Statistik 1'!CN12+'Statistik 1'!CS12</f>
        <v>0</v>
      </c>
      <c r="G12" s="316">
        <v>0</v>
      </c>
      <c r="H12" s="293">
        <v>0</v>
      </c>
      <c r="I12" s="295">
        <v>0</v>
      </c>
      <c r="J12" s="306">
        <v>0</v>
      </c>
      <c r="K12" s="296">
        <v>0</v>
      </c>
      <c r="L12" s="317">
        <v>0</v>
      </c>
      <c r="M12" s="293">
        <v>0</v>
      </c>
      <c r="N12" s="295">
        <v>0</v>
      </c>
      <c r="O12" s="306">
        <v>0</v>
      </c>
      <c r="P12" s="306">
        <v>0</v>
      </c>
      <c r="Q12" s="318">
        <v>0</v>
      </c>
      <c r="R12" s="319">
        <v>0</v>
      </c>
      <c r="S12" s="320">
        <v>0</v>
      </c>
      <c r="T12" s="321">
        <v>0</v>
      </c>
      <c r="U12" s="322">
        <v>0</v>
      </c>
      <c r="V12" s="317">
        <v>0</v>
      </c>
      <c r="W12" s="293">
        <v>0</v>
      </c>
      <c r="X12" s="295">
        <v>0</v>
      </c>
      <c r="Y12" s="306">
        <v>0</v>
      </c>
      <c r="Z12" s="306">
        <v>0</v>
      </c>
      <c r="AA12" s="278">
        <f t="shared" si="0"/>
        <v>0</v>
      </c>
      <c r="AB12" s="411">
        <f>H12+M12+R12+W12</f>
        <v>0</v>
      </c>
      <c r="AC12" s="411">
        <f t="shared" si="2"/>
        <v>0</v>
      </c>
      <c r="AD12" s="411">
        <f t="shared" si="3"/>
        <v>0</v>
      </c>
      <c r="AE12" s="411">
        <f t="shared" si="4"/>
        <v>0</v>
      </c>
      <c r="AF12" s="314">
        <v>0</v>
      </c>
      <c r="AG12" s="293">
        <v>0</v>
      </c>
      <c r="AH12" s="295">
        <v>0</v>
      </c>
      <c r="AI12" s="306">
        <v>0</v>
      </c>
      <c r="AJ12" s="296">
        <v>0</v>
      </c>
      <c r="AK12" s="316">
        <v>0</v>
      </c>
      <c r="AL12" s="293">
        <v>0</v>
      </c>
      <c r="AM12" s="295">
        <v>0</v>
      </c>
      <c r="AN12" s="306">
        <v>0</v>
      </c>
      <c r="AO12" s="306">
        <v>0</v>
      </c>
      <c r="AP12" s="316">
        <v>0</v>
      </c>
      <c r="AQ12" s="293">
        <v>0</v>
      </c>
      <c r="AR12" s="295">
        <v>0</v>
      </c>
      <c r="AS12" s="306">
        <v>0</v>
      </c>
      <c r="AT12" s="296">
        <v>0</v>
      </c>
      <c r="AU12" s="292">
        <v>0</v>
      </c>
      <c r="AV12" s="293">
        <v>0</v>
      </c>
      <c r="AW12" s="295">
        <v>0</v>
      </c>
      <c r="AX12" s="306">
        <v>0</v>
      </c>
      <c r="AY12" s="296">
        <v>0</v>
      </c>
      <c r="AZ12" s="278">
        <f t="shared" ref="AZ12:AZ22" si="10">AF12+AK12+AP12+AU12</f>
        <v>0</v>
      </c>
      <c r="BA12" s="323">
        <f t="shared" ref="BA12:BA22" si="11">AG12+AL12+AQ12+AV12</f>
        <v>0</v>
      </c>
      <c r="BB12" s="323">
        <f t="shared" ref="BB12:BC14" si="12">AH12+AM12+AR12+AW12</f>
        <v>0</v>
      </c>
      <c r="BC12" s="323">
        <f t="shared" si="12"/>
        <v>0</v>
      </c>
      <c r="BD12" s="324">
        <f t="shared" ref="BD12:BD14" si="13">AJ12+AO12+AT12+AY12</f>
        <v>0</v>
      </c>
      <c r="BE12" s="316">
        <v>0</v>
      </c>
      <c r="BF12" s="293">
        <v>0</v>
      </c>
      <c r="BG12" s="295">
        <v>0</v>
      </c>
      <c r="BH12" s="306">
        <v>0</v>
      </c>
      <c r="BI12" s="296">
        <v>0</v>
      </c>
      <c r="BJ12" s="316">
        <v>0</v>
      </c>
      <c r="BK12" s="293">
        <v>0</v>
      </c>
      <c r="BL12" s="295">
        <v>0</v>
      </c>
      <c r="BM12" s="306">
        <v>0</v>
      </c>
      <c r="BN12" s="296">
        <v>0</v>
      </c>
      <c r="BO12" s="278">
        <f t="shared" si="5"/>
        <v>0</v>
      </c>
      <c r="BP12" s="411">
        <f t="shared" si="6"/>
        <v>0</v>
      </c>
      <c r="BQ12" s="411">
        <f t="shared" si="7"/>
        <v>0</v>
      </c>
      <c r="BR12" s="411">
        <f t="shared" si="8"/>
        <v>0</v>
      </c>
      <c r="BS12" s="506">
        <f t="shared" si="9"/>
        <v>0</v>
      </c>
    </row>
    <row r="13" spans="1:71" x14ac:dyDescent="0.3">
      <c r="A13" s="519" t="s">
        <v>50</v>
      </c>
      <c r="B13" s="217">
        <f>'Statistik 1'!BP13+'Statistik 1'!BU13+'Statistik 1'!BZ13+'Statistik 1'!CE13+'Statistik 1'!CJ13+'Statistik 1'!CO13</f>
        <v>945</v>
      </c>
      <c r="C13" s="129">
        <f>'Statistik 1'!BQ13+'Statistik 1'!BV13+'Statistik 1'!CA13+'Statistik 1'!CF13+'Statistik 1'!CK13+'Statistik 1'!CP13</f>
        <v>554</v>
      </c>
      <c r="D13" s="128">
        <f>'Statistik 1'!BR13+'Statistik 1'!BW13+'Statistik 1'!CB13+'Statistik 1'!CG13+'Statistik 1'!CL13+'Statistik 1'!CQ13</f>
        <v>388</v>
      </c>
      <c r="E13" s="121">
        <f>'Statistik 1'!BS13+'Statistik 1'!BX13+'Statistik 1'!CC13+'Statistik 1'!CH13+'Statistik 1'!CM13+'Statistik 1'!CR13</f>
        <v>3</v>
      </c>
      <c r="F13" s="128">
        <f>'Statistik 1'!BT13+'Statistik 1'!BY13+'Statistik 1'!CD13+'Statistik 1'!CI13+'Statistik 1'!CN13+'Statistik 1'!CS13</f>
        <v>0</v>
      </c>
      <c r="G13" s="211">
        <v>170</v>
      </c>
      <c r="H13" s="36">
        <v>94</v>
      </c>
      <c r="I13" s="37">
        <v>76</v>
      </c>
      <c r="J13" s="40">
        <v>0</v>
      </c>
      <c r="K13" s="220">
        <v>0</v>
      </c>
      <c r="L13" s="84">
        <v>383</v>
      </c>
      <c r="M13" s="36">
        <v>249</v>
      </c>
      <c r="N13" s="37">
        <v>133</v>
      </c>
      <c r="O13" s="40">
        <v>1</v>
      </c>
      <c r="P13" s="40">
        <v>0</v>
      </c>
      <c r="Q13" s="224">
        <v>93</v>
      </c>
      <c r="R13" s="36">
        <v>59</v>
      </c>
      <c r="S13" s="37">
        <v>34</v>
      </c>
      <c r="T13" s="40">
        <v>0</v>
      </c>
      <c r="U13" s="220">
        <v>0</v>
      </c>
      <c r="V13" s="84">
        <v>299</v>
      </c>
      <c r="W13" s="36">
        <v>152</v>
      </c>
      <c r="X13" s="37">
        <v>145</v>
      </c>
      <c r="Y13" s="40">
        <v>2</v>
      </c>
      <c r="Z13" s="40">
        <v>0</v>
      </c>
      <c r="AA13" s="217">
        <f>G13+L13+Q13+V13</f>
        <v>945</v>
      </c>
      <c r="AB13" s="24">
        <f t="shared" ref="AB13:AB14" si="14">H13+M13+R13+W13</f>
        <v>554</v>
      </c>
      <c r="AC13" s="24">
        <f t="shared" ref="AC13:AD14" si="15">I13+N13+S13+X13</f>
        <v>388</v>
      </c>
      <c r="AD13" s="24">
        <f t="shared" si="15"/>
        <v>3</v>
      </c>
      <c r="AE13" s="218">
        <f t="shared" ref="AE13:AE14" si="16">K13+P13+U13+Z13</f>
        <v>0</v>
      </c>
      <c r="AF13" s="14">
        <v>126</v>
      </c>
      <c r="AG13" s="36">
        <v>69</v>
      </c>
      <c r="AH13" s="37">
        <v>57</v>
      </c>
      <c r="AI13" s="40">
        <v>0</v>
      </c>
      <c r="AJ13" s="220">
        <v>0</v>
      </c>
      <c r="AK13" s="212">
        <v>715</v>
      </c>
      <c r="AL13" s="36">
        <v>434</v>
      </c>
      <c r="AM13" s="37">
        <v>278</v>
      </c>
      <c r="AN13" s="40">
        <v>3</v>
      </c>
      <c r="AO13" s="40">
        <v>0</v>
      </c>
      <c r="AP13" s="212">
        <v>104</v>
      </c>
      <c r="AQ13" s="36">
        <v>51</v>
      </c>
      <c r="AR13" s="37">
        <v>53</v>
      </c>
      <c r="AS13" s="40">
        <v>0</v>
      </c>
      <c r="AT13" s="220">
        <v>0</v>
      </c>
      <c r="AU13" s="14">
        <v>0</v>
      </c>
      <c r="AV13" s="36">
        <v>0</v>
      </c>
      <c r="AW13" s="37">
        <v>0</v>
      </c>
      <c r="AX13" s="40">
        <v>0</v>
      </c>
      <c r="AY13" s="220">
        <v>0</v>
      </c>
      <c r="AZ13" s="217">
        <f t="shared" si="10"/>
        <v>945</v>
      </c>
      <c r="BA13" s="24">
        <f t="shared" si="11"/>
        <v>554</v>
      </c>
      <c r="BB13" s="24">
        <f t="shared" si="12"/>
        <v>388</v>
      </c>
      <c r="BC13" s="24">
        <f t="shared" si="12"/>
        <v>3</v>
      </c>
      <c r="BD13" s="10">
        <f t="shared" si="13"/>
        <v>0</v>
      </c>
      <c r="BE13" s="212">
        <v>894</v>
      </c>
      <c r="BF13" s="36">
        <v>520</v>
      </c>
      <c r="BG13" s="37">
        <v>371</v>
      </c>
      <c r="BH13" s="40">
        <v>3</v>
      </c>
      <c r="BI13" s="220">
        <v>0</v>
      </c>
      <c r="BJ13" s="196">
        <v>51</v>
      </c>
      <c r="BK13" s="55">
        <v>34</v>
      </c>
      <c r="BL13" s="56">
        <v>17</v>
      </c>
      <c r="BM13" s="101">
        <v>0</v>
      </c>
      <c r="BN13" s="197">
        <v>0</v>
      </c>
      <c r="BO13" s="221">
        <f t="shared" si="5"/>
        <v>945</v>
      </c>
      <c r="BP13" s="410">
        <f t="shared" si="6"/>
        <v>554</v>
      </c>
      <c r="BQ13" s="410">
        <f t="shared" si="7"/>
        <v>388</v>
      </c>
      <c r="BR13" s="410">
        <f t="shared" si="8"/>
        <v>3</v>
      </c>
      <c r="BS13" s="507">
        <f t="shared" si="9"/>
        <v>0</v>
      </c>
    </row>
    <row r="14" spans="1:71" s="136" customFormat="1" x14ac:dyDescent="0.3">
      <c r="A14" s="372" t="s">
        <v>51</v>
      </c>
      <c r="B14" s="215">
        <f>'Statistik 1'!BP14+'Statistik 1'!BU14+'Statistik 1'!BZ14+'Statistik 1'!CE14+'Statistik 1'!CJ14+'Statistik 1'!CO14</f>
        <v>2624</v>
      </c>
      <c r="C14" s="133">
        <f>'Statistik 1'!BQ14+'Statistik 1'!BV14+'Statistik 1'!CA14+'Statistik 1'!CF14+'Statistik 1'!CK14+'Statistik 1'!CP14</f>
        <v>1806</v>
      </c>
      <c r="D14" s="134">
        <f>'Statistik 1'!BR14+'Statistik 1'!BW14+'Statistik 1'!CB14+'Statistik 1'!CG14+'Statistik 1'!CL14+'Statistik 1'!CQ14</f>
        <v>808</v>
      </c>
      <c r="E14" s="123">
        <f>'Statistik 1'!BS14+'Statistik 1'!BX14+'Statistik 1'!CC14+'Statistik 1'!CH14+'Statistik 1'!CM14+'Statistik 1'!CR14</f>
        <v>7</v>
      </c>
      <c r="F14" s="134">
        <f>'Statistik 1'!BT14+'Statistik 1'!BY14+'Statistik 1'!CD14+'Statistik 1'!CI14+'Statistik 1'!CN14+'Statistik 1'!CS14</f>
        <v>3</v>
      </c>
      <c r="G14" s="532">
        <v>0</v>
      </c>
      <c r="H14" s="520">
        <v>0</v>
      </c>
      <c r="I14" s="521">
        <v>0</v>
      </c>
      <c r="J14" s="522">
        <v>0</v>
      </c>
      <c r="K14" s="523">
        <v>0</v>
      </c>
      <c r="L14" s="533">
        <v>0</v>
      </c>
      <c r="M14" s="520">
        <v>0</v>
      </c>
      <c r="N14" s="521">
        <v>0</v>
      </c>
      <c r="O14" s="522">
        <v>0</v>
      </c>
      <c r="P14" s="522">
        <v>0</v>
      </c>
      <c r="Q14" s="225">
        <v>0</v>
      </c>
      <c r="R14" s="89">
        <v>0</v>
      </c>
      <c r="S14" s="90">
        <v>0</v>
      </c>
      <c r="T14" s="118">
        <v>0</v>
      </c>
      <c r="U14" s="199">
        <v>0</v>
      </c>
      <c r="V14" s="137">
        <v>2624</v>
      </c>
      <c r="W14" s="89">
        <v>1806</v>
      </c>
      <c r="X14" s="90">
        <v>808</v>
      </c>
      <c r="Y14" s="118">
        <v>7</v>
      </c>
      <c r="Z14" s="118">
        <v>3</v>
      </c>
      <c r="AA14" s="215">
        <f t="shared" ref="AA14" si="17">G14+L14+Q14+V14</f>
        <v>2624</v>
      </c>
      <c r="AB14" s="130">
        <f t="shared" si="14"/>
        <v>1806</v>
      </c>
      <c r="AC14" s="130">
        <f t="shared" si="15"/>
        <v>808</v>
      </c>
      <c r="AD14" s="130">
        <f t="shared" si="15"/>
        <v>7</v>
      </c>
      <c r="AE14" s="216">
        <f t="shared" si="16"/>
        <v>3</v>
      </c>
      <c r="AF14" s="88">
        <v>509</v>
      </c>
      <c r="AG14" s="89">
        <v>350</v>
      </c>
      <c r="AH14" s="90">
        <v>156</v>
      </c>
      <c r="AI14" s="118">
        <v>1</v>
      </c>
      <c r="AJ14" s="199">
        <v>2</v>
      </c>
      <c r="AK14" s="198">
        <v>2015</v>
      </c>
      <c r="AL14" s="89">
        <v>1392</v>
      </c>
      <c r="AM14" s="90">
        <v>616</v>
      </c>
      <c r="AN14" s="118">
        <v>6</v>
      </c>
      <c r="AO14" s="118">
        <v>1</v>
      </c>
      <c r="AP14" s="198">
        <v>69</v>
      </c>
      <c r="AQ14" s="89">
        <v>47</v>
      </c>
      <c r="AR14" s="90">
        <v>22</v>
      </c>
      <c r="AS14" s="118">
        <v>0</v>
      </c>
      <c r="AT14" s="199">
        <v>0</v>
      </c>
      <c r="AU14" s="88">
        <v>31</v>
      </c>
      <c r="AV14" s="89">
        <v>17</v>
      </c>
      <c r="AW14" s="90">
        <v>14</v>
      </c>
      <c r="AX14" s="118">
        <v>0</v>
      </c>
      <c r="AY14" s="199">
        <v>0</v>
      </c>
      <c r="AZ14" s="215">
        <f t="shared" si="10"/>
        <v>2624</v>
      </c>
      <c r="BA14" s="130">
        <f t="shared" si="11"/>
        <v>1806</v>
      </c>
      <c r="BB14" s="130">
        <f t="shared" si="12"/>
        <v>808</v>
      </c>
      <c r="BC14" s="130">
        <f t="shared" si="12"/>
        <v>7</v>
      </c>
      <c r="BD14" s="140">
        <f t="shared" si="13"/>
        <v>3</v>
      </c>
      <c r="BE14" s="215">
        <v>2500</v>
      </c>
      <c r="BF14" s="130">
        <v>1724</v>
      </c>
      <c r="BG14" s="138">
        <v>767</v>
      </c>
      <c r="BH14" s="175">
        <v>6</v>
      </c>
      <c r="BI14" s="228">
        <v>3</v>
      </c>
      <c r="BJ14" s="229">
        <v>124</v>
      </c>
      <c r="BK14" s="89">
        <v>82</v>
      </c>
      <c r="BL14" s="90">
        <v>41</v>
      </c>
      <c r="BM14" s="118">
        <v>1</v>
      </c>
      <c r="BN14" s="199">
        <v>0</v>
      </c>
      <c r="BO14" s="215">
        <f t="shared" si="5"/>
        <v>2624</v>
      </c>
      <c r="BP14" s="409">
        <f t="shared" si="6"/>
        <v>1806</v>
      </c>
      <c r="BQ14" s="409">
        <f t="shared" si="7"/>
        <v>808</v>
      </c>
      <c r="BR14" s="409">
        <f t="shared" si="8"/>
        <v>7</v>
      </c>
      <c r="BS14" s="505">
        <f t="shared" si="9"/>
        <v>3</v>
      </c>
    </row>
    <row r="15" spans="1:71" x14ac:dyDescent="0.3">
      <c r="A15" s="373" t="s">
        <v>52</v>
      </c>
      <c r="B15" s="217">
        <f>'Statistik 1'!BP15+'Statistik 1'!BU15+'Statistik 1'!BZ15+'Statistik 1'!CE15+'Statistik 1'!CJ15+'Statistik 1'!CO15</f>
        <v>2014</v>
      </c>
      <c r="C15" s="129">
        <f>'Statistik 1'!BQ15+'Statistik 1'!BV15+'Statistik 1'!CA15+'Statistik 1'!CF15+'Statistik 1'!CK15+'Statistik 1'!CP15</f>
        <v>1313</v>
      </c>
      <c r="D15" s="128">
        <f>'Statistik 1'!BR15+'Statistik 1'!BW15+'Statistik 1'!CB15+'Statistik 1'!CG15+'Statistik 1'!CL15+'Statistik 1'!CQ15</f>
        <v>522</v>
      </c>
      <c r="E15" s="121">
        <f>'Statistik 1'!BS15+'Statistik 1'!BX15+'Statistik 1'!CC15+'Statistik 1'!CH15+'Statistik 1'!CM15+'Statistik 1'!CR15</f>
        <v>179</v>
      </c>
      <c r="F15" s="128">
        <f>'Statistik 1'!BT15+'Statistik 1'!BY15+'Statistik 1'!CD15+'Statistik 1'!CI15+'Statistik 1'!CN15+'Statistik 1'!CS15</f>
        <v>0</v>
      </c>
      <c r="G15" s="212">
        <v>0</v>
      </c>
      <c r="H15" s="36">
        <v>0</v>
      </c>
      <c r="I15" s="37">
        <v>0</v>
      </c>
      <c r="J15" s="40">
        <v>0</v>
      </c>
      <c r="K15" s="220">
        <v>0</v>
      </c>
      <c r="L15" s="84">
        <v>0</v>
      </c>
      <c r="M15" s="36">
        <v>0</v>
      </c>
      <c r="N15" s="37">
        <v>0</v>
      </c>
      <c r="O15" s="40">
        <v>0</v>
      </c>
      <c r="P15" s="40">
        <v>0</v>
      </c>
      <c r="Q15" s="224">
        <v>11</v>
      </c>
      <c r="R15" s="36">
        <v>10</v>
      </c>
      <c r="S15" s="37">
        <v>0</v>
      </c>
      <c r="T15" s="40">
        <v>1</v>
      </c>
      <c r="U15" s="220">
        <v>0</v>
      </c>
      <c r="V15" s="84">
        <v>2003</v>
      </c>
      <c r="W15" s="36">
        <v>1303</v>
      </c>
      <c r="X15" s="37">
        <v>522</v>
      </c>
      <c r="Y15" s="40">
        <v>178</v>
      </c>
      <c r="Z15" s="40">
        <v>0</v>
      </c>
      <c r="AA15" s="217">
        <f>G15+L15+Q15+V15</f>
        <v>2014</v>
      </c>
      <c r="AB15" s="24">
        <f>H15+M15+R15+W15</f>
        <v>1313</v>
      </c>
      <c r="AC15" s="24">
        <f>I15+N15+S15+X15</f>
        <v>522</v>
      </c>
      <c r="AD15" s="24">
        <f>J15+O15+T15+Y15</f>
        <v>179</v>
      </c>
      <c r="AE15" s="218">
        <f t="shared" ref="AE15:AE21" si="18">K15+P15+U15+Z15</f>
        <v>0</v>
      </c>
      <c r="AF15" s="14">
        <v>90</v>
      </c>
      <c r="AG15" s="36">
        <v>62</v>
      </c>
      <c r="AH15" s="37">
        <v>21</v>
      </c>
      <c r="AI15" s="40">
        <v>7</v>
      </c>
      <c r="AJ15" s="220">
        <v>0</v>
      </c>
      <c r="AK15" s="212">
        <v>1892</v>
      </c>
      <c r="AL15" s="36">
        <v>1229</v>
      </c>
      <c r="AM15" s="37">
        <v>492</v>
      </c>
      <c r="AN15" s="40">
        <v>171</v>
      </c>
      <c r="AO15" s="40">
        <v>0</v>
      </c>
      <c r="AP15" s="212">
        <v>30</v>
      </c>
      <c r="AQ15" s="36">
        <v>20</v>
      </c>
      <c r="AR15" s="37">
        <v>9</v>
      </c>
      <c r="AS15" s="40">
        <v>1</v>
      </c>
      <c r="AT15" s="220">
        <v>0</v>
      </c>
      <c r="AU15" s="14">
        <v>2</v>
      </c>
      <c r="AV15" s="36">
        <v>2</v>
      </c>
      <c r="AW15" s="37">
        <v>0</v>
      </c>
      <c r="AX15" s="40">
        <v>0</v>
      </c>
      <c r="AY15" s="220">
        <v>0</v>
      </c>
      <c r="AZ15" s="217">
        <f t="shared" si="10"/>
        <v>2014</v>
      </c>
      <c r="BA15" s="24">
        <f t="shared" si="11"/>
        <v>1313</v>
      </c>
      <c r="BB15" s="24">
        <f t="shared" ref="BB15:BC21" si="19">AH15+AM15+AR15+AW15</f>
        <v>522</v>
      </c>
      <c r="BC15" s="24">
        <f t="shared" si="19"/>
        <v>179</v>
      </c>
      <c r="BD15" s="10">
        <f t="shared" ref="BD15:BD21" si="20">AJ15+AO15+AT15+AY15</f>
        <v>0</v>
      </c>
      <c r="BE15" s="212">
        <v>1958</v>
      </c>
      <c r="BF15" s="36">
        <v>1280</v>
      </c>
      <c r="BG15" s="37">
        <v>507</v>
      </c>
      <c r="BH15" s="40">
        <v>171</v>
      </c>
      <c r="BI15" s="220">
        <v>0</v>
      </c>
      <c r="BJ15" s="196">
        <v>56</v>
      </c>
      <c r="BK15" s="55">
        <v>33</v>
      </c>
      <c r="BL15" s="56">
        <v>15</v>
      </c>
      <c r="BM15" s="101">
        <v>8</v>
      </c>
      <c r="BN15" s="197">
        <v>0</v>
      </c>
      <c r="BO15" s="221">
        <f t="shared" si="5"/>
        <v>2014</v>
      </c>
      <c r="BP15" s="410">
        <f t="shared" si="6"/>
        <v>1313</v>
      </c>
      <c r="BQ15" s="410">
        <f t="shared" si="7"/>
        <v>522</v>
      </c>
      <c r="BR15" s="410">
        <f t="shared" si="8"/>
        <v>179</v>
      </c>
      <c r="BS15" s="507">
        <f t="shared" si="9"/>
        <v>0</v>
      </c>
    </row>
    <row r="16" spans="1:71" s="136" customFormat="1" x14ac:dyDescent="0.3">
      <c r="A16" s="369" t="s">
        <v>53</v>
      </c>
      <c r="B16" s="215">
        <f>'Statistik 1'!BP16+'Statistik 1'!BU16+'Statistik 1'!BZ16+'Statistik 1'!CE16+'Statistik 1'!CJ16+'Statistik 1'!CO16</f>
        <v>5867</v>
      </c>
      <c r="C16" s="133">
        <f>'Statistik 1'!BQ16+'Statistik 1'!BV16+'Statistik 1'!CA16+'Statistik 1'!CF16+'Statistik 1'!CK16+'Statistik 1'!CP16</f>
        <v>3922</v>
      </c>
      <c r="D16" s="134">
        <f>'Statistik 1'!BR16+'Statistik 1'!BW16+'Statistik 1'!CB16+'Statistik 1'!CG16+'Statistik 1'!CL16+'Statistik 1'!CQ16</f>
        <v>1889</v>
      </c>
      <c r="E16" s="123">
        <f>'Statistik 1'!BS16+'Statistik 1'!BX16+'Statistik 1'!CC16+'Statistik 1'!CH16+'Statistik 1'!CM16+'Statistik 1'!CR16</f>
        <v>49</v>
      </c>
      <c r="F16" s="134">
        <f>'Statistik 1'!BT16+'Statistik 1'!BY16+'Statistik 1'!CD16+'Statistik 1'!CI16+'Statistik 1'!CN16+'Statistik 1'!CS16</f>
        <v>7</v>
      </c>
      <c r="G16" s="198">
        <v>690</v>
      </c>
      <c r="H16" s="89">
        <v>504</v>
      </c>
      <c r="I16" s="90">
        <v>181</v>
      </c>
      <c r="J16" s="118">
        <v>5</v>
      </c>
      <c r="K16" s="199">
        <v>0</v>
      </c>
      <c r="L16" s="137">
        <v>3903</v>
      </c>
      <c r="M16" s="89">
        <v>2594</v>
      </c>
      <c r="N16" s="90">
        <v>1271</v>
      </c>
      <c r="O16" s="118">
        <v>33</v>
      </c>
      <c r="P16" s="118">
        <v>5</v>
      </c>
      <c r="Q16" s="225">
        <v>205</v>
      </c>
      <c r="R16" s="89">
        <v>151</v>
      </c>
      <c r="S16" s="90">
        <v>54</v>
      </c>
      <c r="T16" s="118">
        <v>0</v>
      </c>
      <c r="U16" s="199">
        <v>0</v>
      </c>
      <c r="V16" s="137">
        <v>1069</v>
      </c>
      <c r="W16" s="89">
        <v>673</v>
      </c>
      <c r="X16" s="90">
        <v>383</v>
      </c>
      <c r="Y16" s="118">
        <v>11</v>
      </c>
      <c r="Z16" s="118">
        <v>2</v>
      </c>
      <c r="AA16" s="215">
        <f>G16+L16+Q16+V16</f>
        <v>5867</v>
      </c>
      <c r="AB16" s="130">
        <f t="shared" ref="AB16:AB23" si="21">H16+M16+R16+W16</f>
        <v>3922</v>
      </c>
      <c r="AC16" s="130">
        <f t="shared" ref="AC16:AD21" si="22">I16+N16+S16+X16</f>
        <v>1889</v>
      </c>
      <c r="AD16" s="130">
        <f>J16+O16+T16+Y16</f>
        <v>49</v>
      </c>
      <c r="AE16" s="216">
        <f t="shared" si="18"/>
        <v>7</v>
      </c>
      <c r="AF16" s="88">
        <v>868</v>
      </c>
      <c r="AG16" s="89">
        <v>549</v>
      </c>
      <c r="AH16" s="90">
        <v>311</v>
      </c>
      <c r="AI16" s="118">
        <v>8</v>
      </c>
      <c r="AJ16" s="199">
        <v>0</v>
      </c>
      <c r="AK16" s="198">
        <v>4780</v>
      </c>
      <c r="AL16" s="89">
        <v>3225</v>
      </c>
      <c r="AM16" s="90">
        <v>1509</v>
      </c>
      <c r="AN16" s="118">
        <v>39</v>
      </c>
      <c r="AO16" s="118">
        <v>7</v>
      </c>
      <c r="AP16" s="198">
        <v>214</v>
      </c>
      <c r="AQ16" s="89">
        <v>145</v>
      </c>
      <c r="AR16" s="90">
        <v>67</v>
      </c>
      <c r="AS16" s="118">
        <v>2</v>
      </c>
      <c r="AT16" s="199">
        <v>0</v>
      </c>
      <c r="AU16" s="88">
        <v>5</v>
      </c>
      <c r="AV16" s="89">
        <v>3</v>
      </c>
      <c r="AW16" s="90">
        <v>2</v>
      </c>
      <c r="AX16" s="118">
        <v>0</v>
      </c>
      <c r="AY16" s="199">
        <v>0</v>
      </c>
      <c r="AZ16" s="215">
        <f t="shared" si="10"/>
        <v>5867</v>
      </c>
      <c r="BA16" s="130">
        <f t="shared" si="11"/>
        <v>3922</v>
      </c>
      <c r="BB16" s="130">
        <f t="shared" si="19"/>
        <v>1889</v>
      </c>
      <c r="BC16" s="130">
        <f t="shared" si="19"/>
        <v>49</v>
      </c>
      <c r="BD16" s="140">
        <f t="shared" si="20"/>
        <v>7</v>
      </c>
      <c r="BE16" s="198">
        <v>5661</v>
      </c>
      <c r="BF16" s="89">
        <v>3781</v>
      </c>
      <c r="BG16" s="90">
        <v>1825</v>
      </c>
      <c r="BH16" s="118">
        <v>49</v>
      </c>
      <c r="BI16" s="199">
        <v>6</v>
      </c>
      <c r="BJ16" s="198">
        <v>206</v>
      </c>
      <c r="BK16" s="89">
        <v>141</v>
      </c>
      <c r="BL16" s="90">
        <v>64</v>
      </c>
      <c r="BM16" s="118">
        <v>0</v>
      </c>
      <c r="BN16" s="199">
        <v>1</v>
      </c>
      <c r="BO16" s="215">
        <f t="shared" si="5"/>
        <v>5867</v>
      </c>
      <c r="BP16" s="409">
        <f t="shared" si="6"/>
        <v>3922</v>
      </c>
      <c r="BQ16" s="409">
        <f t="shared" si="7"/>
        <v>1889</v>
      </c>
      <c r="BR16" s="409">
        <f t="shared" si="8"/>
        <v>49</v>
      </c>
      <c r="BS16" s="505">
        <f t="shared" si="9"/>
        <v>7</v>
      </c>
    </row>
    <row r="17" spans="1:72" s="105" customFormat="1" x14ac:dyDescent="0.3">
      <c r="A17" s="375" t="s">
        <v>54</v>
      </c>
      <c r="B17" s="221">
        <f>'Statistik 1'!BP17+'Statistik 1'!BU17+'Statistik 1'!BZ17+'Statistik 1'!CE17+'Statistik 1'!CJ17+'Statistik 1'!CO17</f>
        <v>10849</v>
      </c>
      <c r="C17" s="154">
        <f>'Statistik 1'!BQ17+'Statistik 1'!BV17+'Statistik 1'!CA17+'Statistik 1'!CF17+'Statistik 1'!CK17+'Statistik 1'!CP17</f>
        <v>6966</v>
      </c>
      <c r="D17" s="155">
        <f>'Statistik 1'!BR17+'Statistik 1'!BW17+'Statistik 1'!CB17+'Statistik 1'!CG17+'Statistik 1'!CL17+'Statistik 1'!CQ17</f>
        <v>3551</v>
      </c>
      <c r="E17" s="151">
        <f>'Statistik 1'!BS17+'Statistik 1'!BX17+'Statistik 1'!CC17+'Statistik 1'!CH17+'Statistik 1'!CM17+'Statistik 1'!CR17</f>
        <v>47</v>
      </c>
      <c r="F17" s="155">
        <f>'Statistik 1'!BT17+'Statistik 1'!BY17+'Statistik 1'!CD17+'Statistik 1'!CI17+'Statistik 1'!CN17+'Statistik 1'!CS17</f>
        <v>285</v>
      </c>
      <c r="G17" s="196">
        <v>781</v>
      </c>
      <c r="H17" s="55">
        <v>547</v>
      </c>
      <c r="I17" s="56">
        <v>215</v>
      </c>
      <c r="J17" s="101">
        <v>0</v>
      </c>
      <c r="K17" s="197">
        <v>19</v>
      </c>
      <c r="L17" s="104">
        <v>6399</v>
      </c>
      <c r="M17" s="55">
        <v>3983</v>
      </c>
      <c r="N17" s="56">
        <v>2122</v>
      </c>
      <c r="O17" s="101">
        <v>28</v>
      </c>
      <c r="P17" s="101">
        <v>266</v>
      </c>
      <c r="Q17" s="227">
        <v>217</v>
      </c>
      <c r="R17" s="55">
        <v>155</v>
      </c>
      <c r="S17" s="56">
        <v>61</v>
      </c>
      <c r="T17" s="101">
        <v>1</v>
      </c>
      <c r="U17" s="197">
        <v>0</v>
      </c>
      <c r="V17" s="104">
        <v>3452</v>
      </c>
      <c r="W17" s="55">
        <v>2281</v>
      </c>
      <c r="X17" s="56">
        <v>1153</v>
      </c>
      <c r="Y17" s="101">
        <v>18</v>
      </c>
      <c r="Z17" s="101">
        <v>0</v>
      </c>
      <c r="AA17" s="221">
        <f t="shared" ref="AA17:AA23" si="23">G17+L17+Q17+V17</f>
        <v>10849</v>
      </c>
      <c r="AB17" s="96">
        <f t="shared" si="21"/>
        <v>6966</v>
      </c>
      <c r="AC17" s="96">
        <f t="shared" si="22"/>
        <v>3551</v>
      </c>
      <c r="AD17" s="96">
        <f t="shared" si="22"/>
        <v>47</v>
      </c>
      <c r="AE17" s="222">
        <f t="shared" si="18"/>
        <v>285</v>
      </c>
      <c r="AF17" s="97">
        <v>1975</v>
      </c>
      <c r="AG17" s="55">
        <v>1306</v>
      </c>
      <c r="AH17" s="56">
        <v>644</v>
      </c>
      <c r="AI17" s="101">
        <v>9</v>
      </c>
      <c r="AJ17" s="197">
        <v>16</v>
      </c>
      <c r="AK17" s="196">
        <v>8070</v>
      </c>
      <c r="AL17" s="55">
        <v>5140</v>
      </c>
      <c r="AM17" s="56">
        <v>2634</v>
      </c>
      <c r="AN17" s="101">
        <v>32</v>
      </c>
      <c r="AO17" s="101">
        <v>264</v>
      </c>
      <c r="AP17" s="196">
        <v>786</v>
      </c>
      <c r="AQ17" s="55">
        <v>506</v>
      </c>
      <c r="AR17" s="56">
        <v>269</v>
      </c>
      <c r="AS17" s="101">
        <v>6</v>
      </c>
      <c r="AT17" s="197">
        <v>5</v>
      </c>
      <c r="AU17" s="97">
        <v>18</v>
      </c>
      <c r="AV17" s="55">
        <v>14</v>
      </c>
      <c r="AW17" s="56">
        <v>4</v>
      </c>
      <c r="AX17" s="101">
        <v>0</v>
      </c>
      <c r="AY17" s="197">
        <v>0</v>
      </c>
      <c r="AZ17" s="221">
        <f t="shared" si="10"/>
        <v>10849</v>
      </c>
      <c r="BA17" s="96">
        <f t="shared" si="11"/>
        <v>6966</v>
      </c>
      <c r="BB17" s="96">
        <f t="shared" si="19"/>
        <v>3551</v>
      </c>
      <c r="BC17" s="96">
        <f t="shared" si="19"/>
        <v>47</v>
      </c>
      <c r="BD17" s="99">
        <f t="shared" si="20"/>
        <v>285</v>
      </c>
      <c r="BE17" s="196">
        <v>10723</v>
      </c>
      <c r="BF17" s="55">
        <v>6888</v>
      </c>
      <c r="BG17" s="56">
        <v>3519</v>
      </c>
      <c r="BH17" s="101">
        <v>46</v>
      </c>
      <c r="BI17" s="197">
        <v>270</v>
      </c>
      <c r="BJ17" s="196">
        <v>126</v>
      </c>
      <c r="BK17" s="55">
        <v>78</v>
      </c>
      <c r="BL17" s="56">
        <v>32</v>
      </c>
      <c r="BM17" s="101">
        <v>1</v>
      </c>
      <c r="BN17" s="197">
        <v>15</v>
      </c>
      <c r="BO17" s="221">
        <f t="shared" si="5"/>
        <v>10849</v>
      </c>
      <c r="BP17" s="410">
        <f t="shared" si="6"/>
        <v>6966</v>
      </c>
      <c r="BQ17" s="410">
        <f t="shared" si="7"/>
        <v>3551</v>
      </c>
      <c r="BR17" s="410">
        <f t="shared" si="8"/>
        <v>47</v>
      </c>
      <c r="BS17" s="507">
        <f t="shared" si="9"/>
        <v>285</v>
      </c>
    </row>
    <row r="18" spans="1:72" s="136" customFormat="1" x14ac:dyDescent="0.3">
      <c r="A18" s="369" t="s">
        <v>55</v>
      </c>
      <c r="B18" s="215">
        <f>'Statistik 1'!BP18+'Statistik 1'!BU18+'Statistik 1'!BZ18+'Statistik 1'!CE18+'Statistik 1'!CJ18+'Statistik 1'!CO18</f>
        <v>1968</v>
      </c>
      <c r="C18" s="215">
        <f>'Statistik 1'!BQ18+'Statistik 1'!BV18+'Statistik 1'!CA18+'Statistik 1'!CF18+'Statistik 1'!CK18+'Statistik 1'!CP18</f>
        <v>677</v>
      </c>
      <c r="D18" s="134">
        <f>'Statistik 1'!BR18+'Statistik 1'!BW18+'Statistik 1'!CB18+'Statistik 1'!CG18+'Statistik 1'!CL18+'Statistik 1'!CQ18</f>
        <v>1287</v>
      </c>
      <c r="E18" s="123">
        <f>'Statistik 1'!BS18+'Statistik 1'!BX18+'Statistik 1'!CC18+'Statistik 1'!CH18+'Statistik 1'!CM18+'Statistik 1'!CR18</f>
        <v>4</v>
      </c>
      <c r="F18" s="134">
        <f>'Statistik 1'!BT18+'Statistik 1'!BY18+'Statistik 1'!CD18+'Statistik 1'!CI18+'Statistik 1'!CN18+'Statistik 1'!CS18</f>
        <v>0</v>
      </c>
      <c r="G18" s="198">
        <v>77</v>
      </c>
      <c r="H18" s="89">
        <v>29</v>
      </c>
      <c r="I18" s="90">
        <v>48</v>
      </c>
      <c r="J18" s="118">
        <v>0</v>
      </c>
      <c r="K18" s="199">
        <v>0</v>
      </c>
      <c r="L18" s="137">
        <v>1258</v>
      </c>
      <c r="M18" s="89">
        <v>399</v>
      </c>
      <c r="N18" s="90">
        <v>855</v>
      </c>
      <c r="O18" s="118">
        <v>4</v>
      </c>
      <c r="P18" s="118">
        <v>0</v>
      </c>
      <c r="Q18" s="225">
        <v>8</v>
      </c>
      <c r="R18" s="89">
        <v>4</v>
      </c>
      <c r="S18" s="90">
        <v>4</v>
      </c>
      <c r="T18" s="118">
        <v>0</v>
      </c>
      <c r="U18" s="199">
        <v>0</v>
      </c>
      <c r="V18" s="137">
        <v>625</v>
      </c>
      <c r="W18" s="89">
        <v>245</v>
      </c>
      <c r="X18" s="90">
        <v>380</v>
      </c>
      <c r="Y18" s="118">
        <v>0</v>
      </c>
      <c r="Z18" s="118">
        <v>0</v>
      </c>
      <c r="AA18" s="524">
        <f t="shared" ref="AA18" si="24">G18+L18+Q18+V18</f>
        <v>1968</v>
      </c>
      <c r="AB18" s="525">
        <f t="shared" ref="AB18" si="25">H18+M18+R18+W18</f>
        <v>677</v>
      </c>
      <c r="AC18" s="525">
        <f t="shared" ref="AC18" si="26">I18+N18+S18+X18</f>
        <v>1287</v>
      </c>
      <c r="AD18" s="525">
        <f t="shared" ref="AD18" si="27">J18+O18+T18+Y18</f>
        <v>4</v>
      </c>
      <c r="AE18" s="527">
        <f t="shared" ref="AE18" si="28">K18+P18+U18+Z18</f>
        <v>0</v>
      </c>
      <c r="AF18" s="88">
        <v>113</v>
      </c>
      <c r="AG18" s="89">
        <v>40</v>
      </c>
      <c r="AH18" s="90">
        <v>73</v>
      </c>
      <c r="AI18" s="118">
        <v>0</v>
      </c>
      <c r="AJ18" s="199">
        <v>0</v>
      </c>
      <c r="AK18" s="198">
        <v>1596</v>
      </c>
      <c r="AL18" s="89">
        <v>536</v>
      </c>
      <c r="AM18" s="90">
        <v>1056</v>
      </c>
      <c r="AN18" s="118">
        <v>4</v>
      </c>
      <c r="AO18" s="118">
        <v>0</v>
      </c>
      <c r="AP18" s="198">
        <v>258</v>
      </c>
      <c r="AQ18" s="89">
        <v>101</v>
      </c>
      <c r="AR18" s="90">
        <v>157</v>
      </c>
      <c r="AS18" s="118">
        <v>0</v>
      </c>
      <c r="AT18" s="199">
        <v>0</v>
      </c>
      <c r="AU18" s="88">
        <v>1</v>
      </c>
      <c r="AV18" s="89">
        <v>0</v>
      </c>
      <c r="AW18" s="90">
        <v>1</v>
      </c>
      <c r="AX18" s="118">
        <v>0</v>
      </c>
      <c r="AY18" s="199">
        <v>0</v>
      </c>
      <c r="AZ18" s="524">
        <f t="shared" ref="AZ18" si="29">AF18+AK18+AP18+AU18</f>
        <v>1968</v>
      </c>
      <c r="BA18" s="525">
        <f t="shared" ref="BA18" si="30">AG18+AL18+AQ18+AV18</f>
        <v>677</v>
      </c>
      <c r="BB18" s="525">
        <f t="shared" ref="BB18" si="31">AH18+AM18+AR18+AW18</f>
        <v>1287</v>
      </c>
      <c r="BC18" s="525">
        <f t="shared" ref="BC18" si="32">AI18+AN18+AS18+AX18</f>
        <v>4</v>
      </c>
      <c r="BD18" s="526">
        <f t="shared" ref="BD18" si="33">AJ18+AO18+AT18+AY18</f>
        <v>0</v>
      </c>
      <c r="BE18" s="198">
        <v>1955</v>
      </c>
      <c r="BF18" s="89">
        <v>672</v>
      </c>
      <c r="BG18" s="90">
        <v>1280</v>
      </c>
      <c r="BH18" s="118">
        <v>3</v>
      </c>
      <c r="BI18" s="199">
        <v>0</v>
      </c>
      <c r="BJ18" s="198">
        <v>13</v>
      </c>
      <c r="BK18" s="89">
        <v>5</v>
      </c>
      <c r="BL18" s="90">
        <v>7</v>
      </c>
      <c r="BM18" s="118">
        <v>1</v>
      </c>
      <c r="BN18" s="199">
        <v>0</v>
      </c>
      <c r="BO18" s="215">
        <f t="shared" si="5"/>
        <v>1968</v>
      </c>
      <c r="BP18" s="409">
        <f t="shared" si="6"/>
        <v>677</v>
      </c>
      <c r="BQ18" s="409">
        <f t="shared" si="7"/>
        <v>1287</v>
      </c>
      <c r="BR18" s="409">
        <f t="shared" si="8"/>
        <v>4</v>
      </c>
      <c r="BS18" s="505">
        <f t="shared" si="9"/>
        <v>0</v>
      </c>
    </row>
    <row r="19" spans="1:72" s="105" customFormat="1" x14ac:dyDescent="0.3">
      <c r="A19" s="375" t="s">
        <v>56</v>
      </c>
      <c r="B19" s="221">
        <f>'Statistik 1'!BP19+'Statistik 1'!BU19+'Statistik 1'!BZ19+'Statistik 1'!CE19+'Statistik 1'!CJ19+'Statistik 1'!CO19</f>
        <v>7132</v>
      </c>
      <c r="C19" s="154">
        <f>'Statistik 1'!BQ19+'Statistik 1'!BV19+'Statistik 1'!CA19+'Statistik 1'!CF19+'Statistik 1'!CK19+'Statistik 1'!CP19</f>
        <v>4939</v>
      </c>
      <c r="D19" s="155">
        <f>'Statistik 1'!BR19+'Statistik 1'!BW19+'Statistik 1'!CB19+'Statistik 1'!CG19+'Statistik 1'!CL19+'Statistik 1'!CQ19</f>
        <v>2174</v>
      </c>
      <c r="E19" s="151">
        <f>'Statistik 1'!BS19+'Statistik 1'!BX19+'Statistik 1'!CC19+'Statistik 1'!CH19+'Statistik 1'!CM19+'Statistik 1'!CR19</f>
        <v>19</v>
      </c>
      <c r="F19" s="155">
        <f>'Statistik 1'!BT19+'Statistik 1'!BY19+'Statistik 1'!CD19+'Statistik 1'!CI19+'Statistik 1'!CN19+'Statistik 1'!CS19</f>
        <v>0</v>
      </c>
      <c r="G19" s="203">
        <v>418</v>
      </c>
      <c r="H19" s="81">
        <v>296</v>
      </c>
      <c r="I19" s="82">
        <v>120</v>
      </c>
      <c r="J19" s="150">
        <v>2</v>
      </c>
      <c r="K19" s="204">
        <v>0</v>
      </c>
      <c r="L19" s="156">
        <v>1938</v>
      </c>
      <c r="M19" s="81">
        <v>1306</v>
      </c>
      <c r="N19" s="82">
        <v>628</v>
      </c>
      <c r="O19" s="150">
        <v>4</v>
      </c>
      <c r="P19" s="150">
        <v>0</v>
      </c>
      <c r="Q19" s="226">
        <v>359</v>
      </c>
      <c r="R19" s="81">
        <v>258</v>
      </c>
      <c r="S19" s="82">
        <v>101</v>
      </c>
      <c r="T19" s="150">
        <v>0</v>
      </c>
      <c r="U19" s="204">
        <v>0</v>
      </c>
      <c r="V19" s="156">
        <v>4417</v>
      </c>
      <c r="W19" s="81">
        <v>3079</v>
      </c>
      <c r="X19" s="82">
        <v>1325</v>
      </c>
      <c r="Y19" s="150">
        <v>13</v>
      </c>
      <c r="Z19" s="150">
        <v>0</v>
      </c>
      <c r="AA19" s="221">
        <f t="shared" si="23"/>
        <v>7132</v>
      </c>
      <c r="AB19" s="96">
        <f t="shared" si="21"/>
        <v>4939</v>
      </c>
      <c r="AC19" s="96">
        <f t="shared" si="22"/>
        <v>2174</v>
      </c>
      <c r="AD19" s="96">
        <f t="shared" si="22"/>
        <v>19</v>
      </c>
      <c r="AE19" s="222">
        <f t="shared" si="18"/>
        <v>0</v>
      </c>
      <c r="AF19" s="148">
        <v>1837</v>
      </c>
      <c r="AG19" s="81">
        <v>1297</v>
      </c>
      <c r="AH19" s="82">
        <v>530</v>
      </c>
      <c r="AI19" s="150">
        <v>10</v>
      </c>
      <c r="AJ19" s="204">
        <v>0</v>
      </c>
      <c r="AK19" s="203">
        <v>4928</v>
      </c>
      <c r="AL19" s="81">
        <v>3400</v>
      </c>
      <c r="AM19" s="82">
        <v>1519</v>
      </c>
      <c r="AN19" s="150">
        <v>9</v>
      </c>
      <c r="AO19" s="150">
        <v>0</v>
      </c>
      <c r="AP19" s="203">
        <v>346</v>
      </c>
      <c r="AQ19" s="81">
        <v>229</v>
      </c>
      <c r="AR19" s="82">
        <v>117</v>
      </c>
      <c r="AS19" s="150">
        <v>0</v>
      </c>
      <c r="AT19" s="204">
        <v>0</v>
      </c>
      <c r="AU19" s="148">
        <v>21</v>
      </c>
      <c r="AV19" s="81">
        <v>13</v>
      </c>
      <c r="AW19" s="82">
        <v>8</v>
      </c>
      <c r="AX19" s="150">
        <v>0</v>
      </c>
      <c r="AY19" s="204">
        <v>0</v>
      </c>
      <c r="AZ19" s="221">
        <f t="shared" si="10"/>
        <v>7132</v>
      </c>
      <c r="BA19" s="96">
        <f t="shared" si="11"/>
        <v>4939</v>
      </c>
      <c r="BB19" s="96">
        <f t="shared" si="19"/>
        <v>2174</v>
      </c>
      <c r="BC19" s="96">
        <f t="shared" si="19"/>
        <v>19</v>
      </c>
      <c r="BD19" s="99">
        <f t="shared" si="20"/>
        <v>0</v>
      </c>
      <c r="BE19" s="203">
        <v>6897</v>
      </c>
      <c r="BF19" s="81">
        <v>4772</v>
      </c>
      <c r="BG19" s="82">
        <v>2108</v>
      </c>
      <c r="BH19" s="150">
        <v>17</v>
      </c>
      <c r="BI19" s="204">
        <v>0</v>
      </c>
      <c r="BJ19" s="203">
        <v>235</v>
      </c>
      <c r="BK19" s="81">
        <v>167</v>
      </c>
      <c r="BL19" s="82">
        <v>66</v>
      </c>
      <c r="BM19" s="150">
        <v>2</v>
      </c>
      <c r="BN19" s="204">
        <v>0</v>
      </c>
      <c r="BO19" s="221">
        <f t="shared" si="5"/>
        <v>7132</v>
      </c>
      <c r="BP19" s="410">
        <f t="shared" si="6"/>
        <v>4939</v>
      </c>
      <c r="BQ19" s="410">
        <f t="shared" si="7"/>
        <v>2174</v>
      </c>
      <c r="BR19" s="410">
        <f t="shared" si="8"/>
        <v>19</v>
      </c>
      <c r="BS19" s="507">
        <f t="shared" si="9"/>
        <v>0</v>
      </c>
    </row>
    <row r="20" spans="1:72" s="136" customFormat="1" x14ac:dyDescent="0.3">
      <c r="A20" s="369" t="s">
        <v>57</v>
      </c>
      <c r="B20" s="215">
        <f>'Statistik 1'!BP20+'Statistik 1'!BU20+'Statistik 1'!BZ20+'Statistik 1'!CE20+'Statistik 1'!CJ20+'Statistik 1'!CO20</f>
        <v>5618</v>
      </c>
      <c r="C20" s="133">
        <f>'Statistik 1'!BQ20+'Statistik 1'!BV20+'Statistik 1'!CA20+'Statistik 1'!CF20+'Statistik 1'!CK20+'Statistik 1'!CP20</f>
        <v>3899</v>
      </c>
      <c r="D20" s="134">
        <f>'Statistik 1'!BR20+'Statistik 1'!BW20+'Statistik 1'!CB20+'Statistik 1'!CG20+'Statistik 1'!CL20+'Statistik 1'!CQ20</f>
        <v>1677</v>
      </c>
      <c r="E20" s="123">
        <f>'Statistik 1'!BS20+'Statistik 1'!BX20+'Statistik 1'!CC20+'Statistik 1'!CH20+'Statistik 1'!CM20+'Statistik 1'!CR20</f>
        <v>17</v>
      </c>
      <c r="F20" s="134">
        <f>'Statistik 1'!BT20+'Statistik 1'!BY20+'Statistik 1'!CD20+'Statistik 1'!CI20+'Statistik 1'!CN20+'Statistik 1'!CS20</f>
        <v>25</v>
      </c>
      <c r="G20" s="198">
        <v>0</v>
      </c>
      <c r="H20" s="89">
        <v>0</v>
      </c>
      <c r="I20" s="90">
        <v>0</v>
      </c>
      <c r="J20" s="118">
        <v>0</v>
      </c>
      <c r="K20" s="199">
        <v>0</v>
      </c>
      <c r="L20" s="137">
        <v>0</v>
      </c>
      <c r="M20" s="89">
        <v>0</v>
      </c>
      <c r="N20" s="90">
        <v>0</v>
      </c>
      <c r="O20" s="118">
        <v>0</v>
      </c>
      <c r="P20" s="118">
        <v>0</v>
      </c>
      <c r="Q20" s="225">
        <v>0</v>
      </c>
      <c r="R20" s="89">
        <v>0</v>
      </c>
      <c r="S20" s="90">
        <v>0</v>
      </c>
      <c r="T20" s="118">
        <v>0</v>
      </c>
      <c r="U20" s="199">
        <v>0</v>
      </c>
      <c r="V20" s="137">
        <v>5618</v>
      </c>
      <c r="W20" s="89">
        <v>3899</v>
      </c>
      <c r="X20" s="90">
        <v>1677</v>
      </c>
      <c r="Y20" s="118">
        <v>17</v>
      </c>
      <c r="Z20" s="118">
        <v>25</v>
      </c>
      <c r="AA20" s="215">
        <f t="shared" ref="AA20:AA21" si="34">G20+L20+Q20+V20</f>
        <v>5618</v>
      </c>
      <c r="AB20" s="130">
        <f t="shared" ref="AB20:AB21" si="35">H20+M20+R20+W20</f>
        <v>3899</v>
      </c>
      <c r="AC20" s="130">
        <f t="shared" si="22"/>
        <v>1677</v>
      </c>
      <c r="AD20" s="130">
        <f t="shared" si="22"/>
        <v>17</v>
      </c>
      <c r="AE20" s="216">
        <f t="shared" si="18"/>
        <v>25</v>
      </c>
      <c r="AF20" s="88">
        <v>1217</v>
      </c>
      <c r="AG20" s="89">
        <v>816</v>
      </c>
      <c r="AH20" s="90">
        <v>384</v>
      </c>
      <c r="AI20" s="118">
        <v>6</v>
      </c>
      <c r="AJ20" s="199">
        <v>11</v>
      </c>
      <c r="AK20" s="198">
        <v>4244</v>
      </c>
      <c r="AL20" s="89">
        <v>2976</v>
      </c>
      <c r="AM20" s="90">
        <v>1246</v>
      </c>
      <c r="AN20" s="118">
        <v>10</v>
      </c>
      <c r="AO20" s="118">
        <v>12</v>
      </c>
      <c r="AP20" s="198">
        <v>127</v>
      </c>
      <c r="AQ20" s="89">
        <v>87</v>
      </c>
      <c r="AR20" s="90">
        <v>37</v>
      </c>
      <c r="AS20" s="118">
        <v>1</v>
      </c>
      <c r="AT20" s="199">
        <v>2</v>
      </c>
      <c r="AU20" s="88">
        <v>30</v>
      </c>
      <c r="AV20" s="89">
        <v>20</v>
      </c>
      <c r="AW20" s="90">
        <v>10</v>
      </c>
      <c r="AX20" s="118">
        <v>0</v>
      </c>
      <c r="AY20" s="199">
        <v>0</v>
      </c>
      <c r="AZ20" s="215">
        <f t="shared" ref="AZ20:AZ21" si="36">AF20+AK20+AP20+AU20</f>
        <v>5618</v>
      </c>
      <c r="BA20" s="130">
        <f t="shared" ref="BA20:BA21" si="37">AG20+AL20+AQ20+AV20</f>
        <v>3899</v>
      </c>
      <c r="BB20" s="130">
        <f t="shared" si="19"/>
        <v>1677</v>
      </c>
      <c r="BC20" s="130">
        <f t="shared" si="19"/>
        <v>17</v>
      </c>
      <c r="BD20" s="140">
        <f t="shared" si="20"/>
        <v>25</v>
      </c>
      <c r="BE20" s="198">
        <v>5454</v>
      </c>
      <c r="BF20" s="89">
        <v>3794</v>
      </c>
      <c r="BG20" s="90">
        <v>1630</v>
      </c>
      <c r="BH20" s="118">
        <v>15</v>
      </c>
      <c r="BI20" s="199">
        <v>15</v>
      </c>
      <c r="BJ20" s="198">
        <v>164</v>
      </c>
      <c r="BK20" s="89">
        <v>105</v>
      </c>
      <c r="BL20" s="90">
        <v>47</v>
      </c>
      <c r="BM20" s="118">
        <v>2</v>
      </c>
      <c r="BN20" s="199">
        <v>10</v>
      </c>
      <c r="BO20" s="215">
        <f t="shared" si="5"/>
        <v>5618</v>
      </c>
      <c r="BP20" s="409">
        <f t="shared" si="6"/>
        <v>3899</v>
      </c>
      <c r="BQ20" s="409">
        <f t="shared" si="7"/>
        <v>1677</v>
      </c>
      <c r="BR20" s="409">
        <f t="shared" si="8"/>
        <v>17</v>
      </c>
      <c r="BS20" s="505">
        <f t="shared" si="9"/>
        <v>25</v>
      </c>
    </row>
    <row r="21" spans="1:72" s="105" customFormat="1" x14ac:dyDescent="0.3">
      <c r="A21" s="374" t="s">
        <v>58</v>
      </c>
      <c r="B21" s="217">
        <f>'Statistik 1'!BP21+'Statistik 1'!BU21+'Statistik 1'!BZ21+'Statistik 1'!CE21+'Statistik 1'!CJ21+'Statistik 1'!CO21</f>
        <v>1206</v>
      </c>
      <c r="C21" s="129">
        <f>'Statistik 1'!BQ21+'Statistik 1'!BV21+'Statistik 1'!CA21+'Statistik 1'!CF21+'Statistik 1'!CK21+'Statistik 1'!CP21</f>
        <v>666</v>
      </c>
      <c r="D21" s="128">
        <f>'Statistik 1'!BR21+'Statistik 1'!BW21+'Statistik 1'!CB21+'Statistik 1'!CG21+'Statistik 1'!CL21+'Statistik 1'!CQ21</f>
        <v>538</v>
      </c>
      <c r="E21" s="121">
        <f>'Statistik 1'!BS21+'Statistik 1'!BX21+'Statistik 1'!CC21+'Statistik 1'!CH21+'Statistik 1'!CM21+'Statistik 1'!CR21</f>
        <v>2</v>
      </c>
      <c r="F21" s="128">
        <f>'Statistik 1'!BT21+'Statistik 1'!BY21+'Statistik 1'!CD21+'Statistik 1'!CI21+'Statistik 1'!CN21+'Statistik 1'!CS21</f>
        <v>0</v>
      </c>
      <c r="G21" s="196">
        <v>25</v>
      </c>
      <c r="H21" s="55">
        <v>14</v>
      </c>
      <c r="I21" s="56">
        <v>11</v>
      </c>
      <c r="J21" s="101">
        <v>0</v>
      </c>
      <c r="K21" s="197">
        <v>0</v>
      </c>
      <c r="L21" s="104">
        <v>582</v>
      </c>
      <c r="M21" s="55">
        <v>342</v>
      </c>
      <c r="N21" s="56">
        <v>239</v>
      </c>
      <c r="O21" s="101">
        <v>1</v>
      </c>
      <c r="P21" s="101">
        <v>0</v>
      </c>
      <c r="Q21" s="227">
        <v>0</v>
      </c>
      <c r="R21" s="55">
        <v>0</v>
      </c>
      <c r="S21" s="56">
        <v>0</v>
      </c>
      <c r="T21" s="101">
        <v>0</v>
      </c>
      <c r="U21" s="197">
        <v>0</v>
      </c>
      <c r="V21" s="104">
        <v>599</v>
      </c>
      <c r="W21" s="55">
        <v>310</v>
      </c>
      <c r="X21" s="56">
        <v>288</v>
      </c>
      <c r="Y21" s="101">
        <v>1</v>
      </c>
      <c r="Z21" s="101">
        <v>0</v>
      </c>
      <c r="AA21" s="221">
        <f t="shared" si="34"/>
        <v>1206</v>
      </c>
      <c r="AB21" s="96">
        <f t="shared" si="35"/>
        <v>666</v>
      </c>
      <c r="AC21" s="96">
        <f t="shared" si="22"/>
        <v>538</v>
      </c>
      <c r="AD21" s="96">
        <f t="shared" si="22"/>
        <v>2</v>
      </c>
      <c r="AE21" s="222">
        <f t="shared" si="18"/>
        <v>0</v>
      </c>
      <c r="AF21" s="97">
        <v>53</v>
      </c>
      <c r="AG21" s="55">
        <v>31</v>
      </c>
      <c r="AH21" s="56">
        <v>22</v>
      </c>
      <c r="AI21" s="101">
        <v>0</v>
      </c>
      <c r="AJ21" s="197">
        <v>0</v>
      </c>
      <c r="AK21" s="196">
        <v>874</v>
      </c>
      <c r="AL21" s="55">
        <v>500</v>
      </c>
      <c r="AM21" s="56">
        <v>373</v>
      </c>
      <c r="AN21" s="101">
        <v>1</v>
      </c>
      <c r="AO21" s="101">
        <v>0</v>
      </c>
      <c r="AP21" s="196">
        <v>202</v>
      </c>
      <c r="AQ21" s="55">
        <v>101</v>
      </c>
      <c r="AR21" s="56">
        <v>101</v>
      </c>
      <c r="AS21" s="101">
        <v>0</v>
      </c>
      <c r="AT21" s="197">
        <v>0</v>
      </c>
      <c r="AU21" s="97">
        <v>77</v>
      </c>
      <c r="AV21" s="55">
        <v>34</v>
      </c>
      <c r="AW21" s="56">
        <v>42</v>
      </c>
      <c r="AX21" s="101">
        <v>1</v>
      </c>
      <c r="AY21" s="197">
        <v>0</v>
      </c>
      <c r="AZ21" s="221">
        <f t="shared" si="36"/>
        <v>1206</v>
      </c>
      <c r="BA21" s="96">
        <f t="shared" si="37"/>
        <v>666</v>
      </c>
      <c r="BB21" s="96">
        <f t="shared" si="19"/>
        <v>538</v>
      </c>
      <c r="BC21" s="96">
        <f t="shared" si="19"/>
        <v>2</v>
      </c>
      <c r="BD21" s="99">
        <f t="shared" si="20"/>
        <v>0</v>
      </c>
      <c r="BE21" s="196">
        <v>1188</v>
      </c>
      <c r="BF21" s="55">
        <v>652</v>
      </c>
      <c r="BG21" s="56">
        <v>534</v>
      </c>
      <c r="BH21" s="101">
        <v>2</v>
      </c>
      <c r="BI21" s="197">
        <v>0</v>
      </c>
      <c r="BJ21" s="196">
        <v>18</v>
      </c>
      <c r="BK21" s="55">
        <v>14</v>
      </c>
      <c r="BL21" s="56">
        <v>4</v>
      </c>
      <c r="BM21" s="101">
        <v>0</v>
      </c>
      <c r="BN21" s="197">
        <v>0</v>
      </c>
      <c r="BO21" s="221">
        <f t="shared" si="5"/>
        <v>1206</v>
      </c>
      <c r="BP21" s="410">
        <f t="shared" si="6"/>
        <v>666</v>
      </c>
      <c r="BQ21" s="410">
        <f t="shared" si="7"/>
        <v>538</v>
      </c>
      <c r="BR21" s="410">
        <f t="shared" si="8"/>
        <v>2</v>
      </c>
      <c r="BS21" s="507">
        <f t="shared" si="9"/>
        <v>0</v>
      </c>
    </row>
    <row r="22" spans="1:72" s="136" customFormat="1" x14ac:dyDescent="0.3">
      <c r="A22" s="369" t="s">
        <v>59</v>
      </c>
      <c r="B22" s="215">
        <f>'Statistik 1'!BP22+'Statistik 1'!BU22+'Statistik 1'!BZ22+'Statistik 1'!CE22+'Statistik 1'!CJ22+'Statistik 1'!CO22</f>
        <v>327</v>
      </c>
      <c r="C22" s="133">
        <f>'Statistik 1'!BQ22+'Statistik 1'!BV22+'Statistik 1'!CA22+'Statistik 1'!CF22+'Statistik 1'!CK22+'Statistik 1'!CP22</f>
        <v>183</v>
      </c>
      <c r="D22" s="134">
        <f>'Statistik 1'!BR22+'Statistik 1'!BW22+'Statistik 1'!CB22+'Statistik 1'!CG22+'Statistik 1'!CL22+'Statistik 1'!CQ22</f>
        <v>143</v>
      </c>
      <c r="E22" s="123">
        <f>'Statistik 1'!BS22+'Statistik 1'!BX22+'Statistik 1'!CC22+'Statistik 1'!CH22+'Statistik 1'!CM22+'Statistik 1'!CR22</f>
        <v>1</v>
      </c>
      <c r="F22" s="134">
        <f>'Statistik 1'!BT22+'Statistik 1'!BY22+'Statistik 1'!CD22+'Statistik 1'!CI22+'Statistik 1'!CN22+'Statistik 1'!CS22</f>
        <v>0</v>
      </c>
      <c r="G22" s="198">
        <v>33</v>
      </c>
      <c r="H22" s="89">
        <v>21</v>
      </c>
      <c r="I22" s="90">
        <v>12</v>
      </c>
      <c r="J22" s="118">
        <v>0</v>
      </c>
      <c r="K22" s="199">
        <v>0</v>
      </c>
      <c r="L22" s="137">
        <v>222</v>
      </c>
      <c r="M22" s="89">
        <v>121</v>
      </c>
      <c r="N22" s="90">
        <v>101</v>
      </c>
      <c r="O22" s="118">
        <v>0</v>
      </c>
      <c r="P22" s="118">
        <v>0</v>
      </c>
      <c r="Q22" s="225">
        <v>0</v>
      </c>
      <c r="R22" s="89">
        <v>0</v>
      </c>
      <c r="S22" s="90">
        <v>0</v>
      </c>
      <c r="T22" s="118">
        <v>0</v>
      </c>
      <c r="U22" s="199">
        <v>0</v>
      </c>
      <c r="V22" s="137">
        <v>72</v>
      </c>
      <c r="W22" s="89">
        <v>41</v>
      </c>
      <c r="X22" s="90">
        <v>30</v>
      </c>
      <c r="Y22" s="118">
        <v>1</v>
      </c>
      <c r="Z22" s="118">
        <v>0</v>
      </c>
      <c r="AA22" s="215">
        <f t="shared" si="23"/>
        <v>327</v>
      </c>
      <c r="AB22" s="130">
        <f t="shared" si="21"/>
        <v>183</v>
      </c>
      <c r="AC22" s="130">
        <f t="shared" ref="AC22:AD23" si="38">I22+N22+S22+X22</f>
        <v>143</v>
      </c>
      <c r="AD22" s="130">
        <f t="shared" si="38"/>
        <v>1</v>
      </c>
      <c r="AE22" s="216">
        <f t="shared" ref="AE22:AE23" si="39">K22+P22+U22+Z22</f>
        <v>0</v>
      </c>
      <c r="AF22" s="88">
        <v>0</v>
      </c>
      <c r="AG22" s="89">
        <v>0</v>
      </c>
      <c r="AH22" s="90">
        <v>0</v>
      </c>
      <c r="AI22" s="118">
        <v>0</v>
      </c>
      <c r="AJ22" s="199">
        <v>0</v>
      </c>
      <c r="AK22" s="198">
        <v>301</v>
      </c>
      <c r="AL22" s="89">
        <v>169</v>
      </c>
      <c r="AM22" s="90">
        <v>131</v>
      </c>
      <c r="AN22" s="118">
        <v>1</v>
      </c>
      <c r="AO22" s="118">
        <v>0</v>
      </c>
      <c r="AP22" s="198">
        <v>26</v>
      </c>
      <c r="AQ22" s="89">
        <v>14</v>
      </c>
      <c r="AR22" s="90">
        <v>12</v>
      </c>
      <c r="AS22" s="118">
        <v>0</v>
      </c>
      <c r="AT22" s="199">
        <v>0</v>
      </c>
      <c r="AU22" s="88">
        <v>0</v>
      </c>
      <c r="AV22" s="89">
        <v>0</v>
      </c>
      <c r="AW22" s="90">
        <v>0</v>
      </c>
      <c r="AX22" s="118">
        <v>0</v>
      </c>
      <c r="AY22" s="199">
        <v>0</v>
      </c>
      <c r="AZ22" s="215">
        <f t="shared" si="10"/>
        <v>327</v>
      </c>
      <c r="BA22" s="130">
        <f t="shared" si="11"/>
        <v>183</v>
      </c>
      <c r="BB22" s="130">
        <f t="shared" ref="BB22:BC22" si="40">AH22+AM22+AR22+AW22</f>
        <v>143</v>
      </c>
      <c r="BC22" s="130">
        <f t="shared" si="40"/>
        <v>1</v>
      </c>
      <c r="BD22" s="140">
        <f t="shared" ref="BD22" si="41">AJ22+AO22+AT22+AY22</f>
        <v>0</v>
      </c>
      <c r="BE22" s="215">
        <v>327</v>
      </c>
      <c r="BF22" s="130">
        <v>183</v>
      </c>
      <c r="BG22" s="138">
        <v>143</v>
      </c>
      <c r="BH22" s="175">
        <v>1</v>
      </c>
      <c r="BI22" s="228">
        <v>0</v>
      </c>
      <c r="BJ22" s="198">
        <v>0</v>
      </c>
      <c r="BK22" s="89">
        <v>0</v>
      </c>
      <c r="BL22" s="90">
        <v>0</v>
      </c>
      <c r="BM22" s="118">
        <v>0</v>
      </c>
      <c r="BN22" s="199">
        <v>0</v>
      </c>
      <c r="BO22" s="215">
        <f>BE22+BJ22</f>
        <v>327</v>
      </c>
      <c r="BP22" s="409">
        <f t="shared" si="6"/>
        <v>183</v>
      </c>
      <c r="BQ22" s="409">
        <f t="shared" si="7"/>
        <v>143</v>
      </c>
      <c r="BR22" s="409">
        <f t="shared" si="8"/>
        <v>1</v>
      </c>
      <c r="BS22" s="505">
        <f t="shared" si="9"/>
        <v>0</v>
      </c>
    </row>
    <row r="23" spans="1:72" x14ac:dyDescent="0.3">
      <c r="A23" s="375" t="s">
        <v>60</v>
      </c>
      <c r="B23" s="217">
        <f>'Statistik 1'!BP23+'Statistik 1'!BU23+'Statistik 1'!BZ23+'Statistik 1'!CE23+'Statistik 1'!CJ23+'Statistik 1'!CO23</f>
        <v>2845</v>
      </c>
      <c r="C23" s="129">
        <f>'Statistik 1'!BQ23+'Statistik 1'!BV23+'Statistik 1'!CA23+'Statistik 1'!CF23+'Statistik 1'!CK23+'Statistik 1'!CP23</f>
        <v>1952</v>
      </c>
      <c r="D23" s="128">
        <f>'Statistik 1'!BR23+'Statistik 1'!BW23+'Statistik 1'!CB23+'Statistik 1'!CG23+'Statistik 1'!CL23+'Statistik 1'!CQ23</f>
        <v>874</v>
      </c>
      <c r="E23" s="121">
        <f>'Statistik 1'!BS23+'Statistik 1'!BX23+'Statistik 1'!CC23+'Statistik 1'!CH23+'Statistik 1'!CM23+'Statistik 1'!CR23</f>
        <v>19</v>
      </c>
      <c r="F23" s="128">
        <f>'Statistik 1'!BT23+'Statistik 1'!BY23+'Statistik 1'!CD23+'Statistik 1'!CI23+'Statistik 1'!CN23+'Statistik 1'!CS23</f>
        <v>0</v>
      </c>
      <c r="G23" s="212">
        <v>638</v>
      </c>
      <c r="H23" s="36">
        <v>460</v>
      </c>
      <c r="I23" s="37">
        <v>175</v>
      </c>
      <c r="J23" s="40">
        <v>3</v>
      </c>
      <c r="K23" s="220">
        <v>0</v>
      </c>
      <c r="L23" s="84">
        <v>1435</v>
      </c>
      <c r="M23" s="36">
        <v>1006</v>
      </c>
      <c r="N23" s="37">
        <v>422</v>
      </c>
      <c r="O23" s="40">
        <v>7</v>
      </c>
      <c r="P23" s="40">
        <v>0</v>
      </c>
      <c r="Q23" s="224">
        <v>152</v>
      </c>
      <c r="R23" s="36">
        <v>97</v>
      </c>
      <c r="S23" s="37">
        <v>55</v>
      </c>
      <c r="T23" s="40">
        <v>0</v>
      </c>
      <c r="U23" s="220">
        <v>0</v>
      </c>
      <c r="V23" s="84">
        <v>620</v>
      </c>
      <c r="W23" s="36">
        <v>389</v>
      </c>
      <c r="X23" s="37">
        <v>222</v>
      </c>
      <c r="Y23" s="40">
        <v>9</v>
      </c>
      <c r="Z23" s="40">
        <v>0</v>
      </c>
      <c r="AA23" s="217">
        <f t="shared" si="23"/>
        <v>2845</v>
      </c>
      <c r="AB23" s="24">
        <f t="shared" si="21"/>
        <v>1952</v>
      </c>
      <c r="AC23" s="24">
        <f t="shared" si="38"/>
        <v>874</v>
      </c>
      <c r="AD23" s="24">
        <f t="shared" si="38"/>
        <v>19</v>
      </c>
      <c r="AE23" s="218">
        <f t="shared" si="39"/>
        <v>0</v>
      </c>
      <c r="AF23" s="14">
        <v>415</v>
      </c>
      <c r="AG23" s="36">
        <v>295</v>
      </c>
      <c r="AH23" s="37">
        <v>118</v>
      </c>
      <c r="AI23" s="40">
        <v>2</v>
      </c>
      <c r="AJ23" s="220">
        <v>0</v>
      </c>
      <c r="AK23" s="212">
        <v>2225</v>
      </c>
      <c r="AL23" s="36">
        <v>1516</v>
      </c>
      <c r="AM23" s="37">
        <v>693</v>
      </c>
      <c r="AN23" s="40">
        <v>16</v>
      </c>
      <c r="AO23" s="40">
        <v>0</v>
      </c>
      <c r="AP23" s="212">
        <v>197</v>
      </c>
      <c r="AQ23" s="36">
        <v>134</v>
      </c>
      <c r="AR23" s="37">
        <v>62</v>
      </c>
      <c r="AS23" s="40">
        <v>1</v>
      </c>
      <c r="AT23" s="220">
        <v>0</v>
      </c>
      <c r="AU23" s="14">
        <v>8</v>
      </c>
      <c r="AV23" s="36">
        <v>7</v>
      </c>
      <c r="AW23" s="37">
        <v>1</v>
      </c>
      <c r="AX23" s="40">
        <v>0</v>
      </c>
      <c r="AY23" s="220">
        <v>0</v>
      </c>
      <c r="AZ23" s="221">
        <f>AF23+AK23+AP23+AU23</f>
        <v>2845</v>
      </c>
      <c r="BA23" s="96">
        <f t="shared" ref="BA23" si="42">AG23+AL23+AQ23+AV23</f>
        <v>1952</v>
      </c>
      <c r="BB23" s="96">
        <f t="shared" ref="BB23" si="43">AH23+AM23+AR23+AW23</f>
        <v>874</v>
      </c>
      <c r="BC23" s="96">
        <f t="shared" ref="BC23" si="44">AI23+AN23+AS23+AX23</f>
        <v>19</v>
      </c>
      <c r="BD23" s="99">
        <f t="shared" ref="BD23" si="45">AJ23+AO23+AT23+AY23</f>
        <v>0</v>
      </c>
      <c r="BE23" s="217">
        <v>2656</v>
      </c>
      <c r="BF23" s="24">
        <v>1839</v>
      </c>
      <c r="BG23" s="24">
        <v>801</v>
      </c>
      <c r="BH23" s="24">
        <v>16</v>
      </c>
      <c r="BI23" s="10">
        <v>0</v>
      </c>
      <c r="BJ23" s="212">
        <v>189</v>
      </c>
      <c r="BK23" s="36">
        <v>113</v>
      </c>
      <c r="BL23" s="37">
        <v>73</v>
      </c>
      <c r="BM23" s="40">
        <v>3</v>
      </c>
      <c r="BN23" s="220">
        <v>0</v>
      </c>
      <c r="BO23" s="221">
        <f t="shared" si="5"/>
        <v>2845</v>
      </c>
      <c r="BP23" s="410">
        <f t="shared" si="6"/>
        <v>1952</v>
      </c>
      <c r="BQ23" s="410">
        <f t="shared" si="7"/>
        <v>874</v>
      </c>
      <c r="BR23" s="410">
        <f t="shared" si="8"/>
        <v>19</v>
      </c>
      <c r="BS23" s="507">
        <f t="shared" si="9"/>
        <v>0</v>
      </c>
    </row>
    <row r="24" spans="1:72" ht="18" thickBot="1" x14ac:dyDescent="0.35">
      <c r="A24" s="470" t="s">
        <v>0</v>
      </c>
      <c r="B24" s="449">
        <f>SUM(B11:B23)</f>
        <v>48837</v>
      </c>
      <c r="C24" s="471">
        <f t="shared" ref="C24:AG24" si="46">SUM(C11:C23)</f>
        <v>31884</v>
      </c>
      <c r="D24" s="471">
        <f t="shared" si="46"/>
        <v>16234</v>
      </c>
      <c r="E24" s="471">
        <f t="shared" si="46"/>
        <v>380</v>
      </c>
      <c r="F24" s="469">
        <f t="shared" si="46"/>
        <v>339</v>
      </c>
      <c r="G24" s="449">
        <f t="shared" si="46"/>
        <v>2832</v>
      </c>
      <c r="H24" s="471">
        <f t="shared" si="46"/>
        <v>1965</v>
      </c>
      <c r="I24" s="471">
        <f t="shared" si="46"/>
        <v>838</v>
      </c>
      <c r="J24" s="471">
        <f t="shared" si="46"/>
        <v>10</v>
      </c>
      <c r="K24" s="463">
        <f t="shared" si="46"/>
        <v>19</v>
      </c>
      <c r="L24" s="450">
        <f t="shared" si="46"/>
        <v>16120</v>
      </c>
      <c r="M24" s="471">
        <f t="shared" si="46"/>
        <v>10000</v>
      </c>
      <c r="N24" s="471">
        <f t="shared" si="46"/>
        <v>5771</v>
      </c>
      <c r="O24" s="471">
        <f t="shared" si="46"/>
        <v>78</v>
      </c>
      <c r="P24" s="469">
        <f t="shared" si="46"/>
        <v>271</v>
      </c>
      <c r="Q24" s="449">
        <f t="shared" si="46"/>
        <v>1045</v>
      </c>
      <c r="R24" s="471">
        <f t="shared" si="46"/>
        <v>734</v>
      </c>
      <c r="S24" s="471">
        <f t="shared" si="46"/>
        <v>309</v>
      </c>
      <c r="T24" s="471">
        <f t="shared" si="46"/>
        <v>2</v>
      </c>
      <c r="U24" s="463">
        <f t="shared" si="46"/>
        <v>0</v>
      </c>
      <c r="V24" s="450">
        <f t="shared" si="46"/>
        <v>28840</v>
      </c>
      <c r="W24" s="471">
        <f t="shared" si="46"/>
        <v>19185</v>
      </c>
      <c r="X24" s="471">
        <f t="shared" si="46"/>
        <v>9316</v>
      </c>
      <c r="Y24" s="471">
        <f t="shared" si="46"/>
        <v>290</v>
      </c>
      <c r="Z24" s="469">
        <f t="shared" si="46"/>
        <v>49</v>
      </c>
      <c r="AA24" s="449">
        <f>SUM(AA11:AA23)</f>
        <v>48837</v>
      </c>
      <c r="AB24" s="471">
        <f t="shared" si="46"/>
        <v>31884</v>
      </c>
      <c r="AC24" s="471">
        <f t="shared" si="46"/>
        <v>16234</v>
      </c>
      <c r="AD24" s="471">
        <f t="shared" si="46"/>
        <v>380</v>
      </c>
      <c r="AE24" s="463">
        <f t="shared" si="46"/>
        <v>339</v>
      </c>
      <c r="AF24" s="450">
        <f t="shared" si="46"/>
        <v>8379</v>
      </c>
      <c r="AG24" s="471">
        <f t="shared" si="46"/>
        <v>5611</v>
      </c>
      <c r="AH24" s="471">
        <f t="shared" ref="AH24:BM24" si="47">SUM(AH11:AH23)</f>
        <v>2688</v>
      </c>
      <c r="AI24" s="471">
        <f t="shared" si="47"/>
        <v>46</v>
      </c>
      <c r="AJ24" s="463">
        <f t="shared" si="47"/>
        <v>34</v>
      </c>
      <c r="AK24" s="449">
        <f t="shared" si="47"/>
        <v>37421</v>
      </c>
      <c r="AL24" s="471">
        <f t="shared" si="47"/>
        <v>24439</v>
      </c>
      <c r="AM24" s="471">
        <f t="shared" si="47"/>
        <v>12367</v>
      </c>
      <c r="AN24" s="471">
        <f t="shared" si="47"/>
        <v>320</v>
      </c>
      <c r="AO24" s="469">
        <f t="shared" si="47"/>
        <v>295</v>
      </c>
      <c r="AP24" s="449">
        <f t="shared" si="47"/>
        <v>2794</v>
      </c>
      <c r="AQ24" s="471">
        <f t="shared" si="47"/>
        <v>1689</v>
      </c>
      <c r="AR24" s="471">
        <f t="shared" si="47"/>
        <v>1082</v>
      </c>
      <c r="AS24" s="471">
        <f t="shared" si="47"/>
        <v>13</v>
      </c>
      <c r="AT24" s="463">
        <f t="shared" si="47"/>
        <v>10</v>
      </c>
      <c r="AU24" s="450">
        <f t="shared" si="47"/>
        <v>243</v>
      </c>
      <c r="AV24" s="471">
        <f t="shared" si="47"/>
        <v>145</v>
      </c>
      <c r="AW24" s="471">
        <f t="shared" si="47"/>
        <v>97</v>
      </c>
      <c r="AX24" s="471">
        <f t="shared" si="47"/>
        <v>1</v>
      </c>
      <c r="AY24" s="463">
        <f t="shared" si="47"/>
        <v>0</v>
      </c>
      <c r="AZ24" s="449">
        <f t="shared" si="47"/>
        <v>48837</v>
      </c>
      <c r="BA24" s="471">
        <f t="shared" si="47"/>
        <v>31884</v>
      </c>
      <c r="BB24" s="471">
        <f t="shared" si="47"/>
        <v>16234</v>
      </c>
      <c r="BC24" s="471">
        <f t="shared" si="47"/>
        <v>380</v>
      </c>
      <c r="BD24" s="471">
        <f t="shared" si="47"/>
        <v>339</v>
      </c>
      <c r="BE24" s="472">
        <f t="shared" si="47"/>
        <v>47409</v>
      </c>
      <c r="BF24" s="472">
        <f t="shared" si="47"/>
        <v>30941</v>
      </c>
      <c r="BG24" s="472">
        <f t="shared" si="47"/>
        <v>15798</v>
      </c>
      <c r="BH24" s="472">
        <f t="shared" si="47"/>
        <v>357</v>
      </c>
      <c r="BI24" s="473">
        <f t="shared" si="47"/>
        <v>313</v>
      </c>
      <c r="BJ24" s="474">
        <f t="shared" si="47"/>
        <v>1428</v>
      </c>
      <c r="BK24" s="472">
        <f t="shared" si="47"/>
        <v>943</v>
      </c>
      <c r="BL24" s="472">
        <f t="shared" si="47"/>
        <v>436</v>
      </c>
      <c r="BM24" s="472">
        <f t="shared" si="47"/>
        <v>23</v>
      </c>
      <c r="BN24" s="473">
        <f t="shared" ref="BN24" si="48">SUM(BN11:BN23)</f>
        <v>26</v>
      </c>
      <c r="BO24" s="449">
        <f>SUM(BO11:BO23)</f>
        <v>48837</v>
      </c>
      <c r="BP24" s="465">
        <f t="shared" ref="BP24:BS24" si="49">SUM(BP11:BP23)</f>
        <v>31884</v>
      </c>
      <c r="BQ24" s="475">
        <f t="shared" si="49"/>
        <v>16234</v>
      </c>
      <c r="BR24" s="475">
        <f t="shared" si="49"/>
        <v>380</v>
      </c>
      <c r="BS24" s="476">
        <f t="shared" si="49"/>
        <v>339</v>
      </c>
      <c r="BT24" s="477"/>
    </row>
    <row r="25" spans="1:72" s="54" customFormat="1" x14ac:dyDescent="0.3">
      <c r="A25" s="52"/>
      <c r="B25" s="74"/>
      <c r="C25" s="74"/>
      <c r="D25" s="74"/>
      <c r="E25" s="74"/>
      <c r="F25" s="74"/>
      <c r="G25" s="389"/>
      <c r="H25" s="389"/>
      <c r="I25" s="74"/>
      <c r="J25" s="74"/>
      <c r="K25" s="74"/>
      <c r="L25" s="74"/>
      <c r="M25" s="74"/>
      <c r="N25" s="74"/>
      <c r="O25" s="74"/>
      <c r="P25" s="389"/>
      <c r="Q25" s="74"/>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4"/>
      <c r="AU25" s="74"/>
      <c r="AV25" s="74"/>
      <c r="AW25" s="74"/>
      <c r="AX25" s="74"/>
      <c r="AY25" s="74"/>
      <c r="AZ25" s="74"/>
      <c r="BA25" s="74"/>
      <c r="BB25" s="74"/>
      <c r="BC25" s="74"/>
      <c r="BD25" s="74"/>
      <c r="BE25" s="74"/>
      <c r="BF25" s="74"/>
      <c r="BG25" s="74"/>
      <c r="BH25" s="74"/>
      <c r="BI25" s="74"/>
      <c r="BJ25" s="74"/>
      <c r="BK25" s="74"/>
      <c r="BL25" s="74"/>
      <c r="BM25" s="74"/>
      <c r="BN25" s="74"/>
    </row>
    <row r="26" spans="1:72" s="54" customFormat="1" x14ac:dyDescent="0.3">
      <c r="A26" s="52" t="s">
        <v>45</v>
      </c>
      <c r="B26" s="531" t="s">
        <v>124</v>
      </c>
      <c r="C26" s="233"/>
      <c r="D26" s="234">
        <f>AVERAGE(B24,AA24,AZ24,BO24)</f>
        <v>48837</v>
      </c>
      <c r="E26" s="74"/>
      <c r="F26" s="74"/>
      <c r="G26" s="391" t="s">
        <v>46</v>
      </c>
      <c r="H26" s="74">
        <f>AVERAGE(C24,AB24,BA24,BP24)</f>
        <v>31884</v>
      </c>
      <c r="J26" s="74"/>
      <c r="K26" s="390" t="s">
        <v>125</v>
      </c>
      <c r="L26" s="233"/>
      <c r="M26" s="388">
        <f>AVERAGE(D24,AC24,BB24,BQ24)</f>
        <v>16234</v>
      </c>
      <c r="O26" s="74"/>
      <c r="P26" s="391" t="s">
        <v>30</v>
      </c>
      <c r="Q26" s="233">
        <f>AVERAGE(E24,AD24,BC24,BR24)</f>
        <v>380</v>
      </c>
      <c r="S26" s="530" t="s">
        <v>47</v>
      </c>
      <c r="T26" s="233"/>
      <c r="U26" s="233">
        <f>AVERAGE(F24,AE24,BD24,BS24)</f>
        <v>339</v>
      </c>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4"/>
      <c r="BC26" s="74"/>
      <c r="BD26" s="74"/>
      <c r="BE26" s="74"/>
      <c r="BF26" s="74"/>
      <c r="BG26" s="74"/>
      <c r="BH26" s="74"/>
      <c r="BI26" s="74"/>
      <c r="BJ26" s="74"/>
      <c r="BK26" s="74"/>
      <c r="BL26" s="74"/>
      <c r="BM26" s="74"/>
      <c r="BN26" s="74"/>
    </row>
    <row r="27" spans="1:72" s="54" customFormat="1" x14ac:dyDescent="0.3">
      <c r="A27" s="52"/>
      <c r="B27" s="276"/>
      <c r="C27" s="74"/>
      <c r="D27" s="74"/>
      <c r="E27" s="74"/>
      <c r="F27" s="74"/>
      <c r="G27" s="75"/>
      <c r="H27" s="388"/>
      <c r="J27" s="74"/>
      <c r="K27" s="276"/>
      <c r="L27" s="74"/>
      <c r="M27" s="388"/>
      <c r="O27" s="74"/>
      <c r="P27" s="276"/>
      <c r="Q27" s="74"/>
      <c r="S27" s="277"/>
      <c r="T27" s="388"/>
      <c r="U27" s="388"/>
      <c r="V27" s="74"/>
      <c r="W27" s="74"/>
      <c r="X27" s="74"/>
      <c r="Y27" s="74"/>
      <c r="Z27" s="74"/>
      <c r="AA27" s="74"/>
      <c r="AB27" s="74"/>
      <c r="AC27" s="74"/>
      <c r="AD27" s="74"/>
      <c r="AE27" s="74"/>
      <c r="AF27" s="74"/>
      <c r="AG27" s="74"/>
      <c r="AH27" s="74"/>
      <c r="AI27" s="74"/>
      <c r="AJ27" s="74"/>
      <c r="AK27" s="74"/>
      <c r="AL27" s="74"/>
      <c r="AM27" s="74"/>
      <c r="AN27" s="74"/>
      <c r="AO27" s="74"/>
      <c r="AP27" s="74"/>
      <c r="AQ27" s="74"/>
      <c r="AR27" s="74"/>
      <c r="AS27" s="74"/>
      <c r="AT27" s="74"/>
      <c r="AU27" s="74"/>
      <c r="AV27" s="74"/>
      <c r="AW27" s="74"/>
      <c r="AX27" s="74"/>
      <c r="AY27" s="74"/>
      <c r="AZ27" s="74"/>
      <c r="BA27" s="74"/>
      <c r="BB27" s="74"/>
      <c r="BC27" s="74"/>
      <c r="BD27" s="74"/>
      <c r="BE27" s="74"/>
      <c r="BF27" s="74"/>
      <c r="BG27" s="74"/>
      <c r="BH27" s="74"/>
      <c r="BI27" s="74"/>
      <c r="BJ27" s="74"/>
      <c r="BK27" s="74"/>
      <c r="BL27" s="74"/>
      <c r="BM27" s="74"/>
      <c r="BN27" s="74"/>
    </row>
    <row r="28" spans="1:72" s="54" customFormat="1" x14ac:dyDescent="0.3">
      <c r="A28" s="52"/>
      <c r="B28" s="74"/>
      <c r="C28" s="74"/>
      <c r="D28" s="74"/>
      <c r="E28" s="74"/>
      <c r="F28" s="74"/>
      <c r="G28" s="74"/>
      <c r="H28" s="74"/>
      <c r="I28" s="74"/>
      <c r="J28" s="74"/>
      <c r="K28" s="276"/>
      <c r="L28" s="74"/>
      <c r="M28" s="74"/>
      <c r="O28" s="74"/>
      <c r="P28" s="276"/>
      <c r="Q28" s="74"/>
      <c r="S28" s="277"/>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4"/>
      <c r="BM28" s="74"/>
      <c r="BN28" s="74"/>
    </row>
    <row r="29" spans="1:72" s="54" customFormat="1" x14ac:dyDescent="0.3">
      <c r="A29" s="52"/>
      <c r="B29" s="53"/>
      <c r="C29" s="53"/>
      <c r="D29" s="53"/>
      <c r="E29" s="74"/>
      <c r="F29" s="53"/>
      <c r="G29" s="53"/>
      <c r="H29" s="53"/>
      <c r="I29" s="53"/>
      <c r="J29" s="74"/>
      <c r="K29" s="53"/>
      <c r="L29" s="53"/>
      <c r="M29" s="53"/>
      <c r="N29" s="53"/>
      <c r="O29" s="74"/>
      <c r="P29" s="53"/>
      <c r="Q29" s="53"/>
      <c r="R29" s="53"/>
      <c r="S29" s="53"/>
      <c r="T29" s="74"/>
      <c r="U29" s="53"/>
      <c r="V29" s="53"/>
      <c r="W29" s="53"/>
      <c r="X29" s="53"/>
      <c r="Y29" s="74"/>
      <c r="Z29" s="53"/>
      <c r="AA29" s="53"/>
      <c r="AB29" s="53"/>
      <c r="AC29" s="53"/>
      <c r="AD29" s="74"/>
      <c r="AE29" s="53"/>
      <c r="AF29" s="53"/>
      <c r="AG29" s="53"/>
      <c r="AH29" s="53"/>
      <c r="AI29" s="74"/>
      <c r="AJ29" s="53"/>
      <c r="AK29" s="53"/>
      <c r="AL29" s="53"/>
      <c r="AM29" s="53"/>
      <c r="AN29" s="74"/>
      <c r="AO29" s="53"/>
      <c r="AP29" s="53"/>
      <c r="AQ29" s="53"/>
      <c r="AR29" s="53"/>
      <c r="AS29" s="74"/>
      <c r="AT29" s="53"/>
      <c r="AU29" s="53"/>
      <c r="AV29" s="53"/>
      <c r="AW29" s="53"/>
      <c r="AX29" s="74"/>
      <c r="AY29" s="53"/>
      <c r="AZ29" s="53"/>
      <c r="BA29" s="53"/>
      <c r="BB29" s="53"/>
      <c r="BC29" s="74"/>
      <c r="BD29" s="53"/>
      <c r="BE29" s="53"/>
      <c r="BF29" s="53"/>
      <c r="BG29" s="53"/>
      <c r="BH29" s="74"/>
      <c r="BI29" s="53"/>
      <c r="BJ29" s="53"/>
      <c r="BK29" s="53"/>
      <c r="BL29" s="53"/>
      <c r="BM29" s="74"/>
      <c r="BN29" s="53"/>
    </row>
    <row r="30" spans="1:72" s="78" customFormat="1" ht="14.4" x14ac:dyDescent="0.3">
      <c r="A30" s="77"/>
      <c r="B30" s="567" t="s">
        <v>39</v>
      </c>
      <c r="C30" s="568"/>
      <c r="D30" s="568"/>
      <c r="E30" s="568"/>
      <c r="F30" s="568"/>
      <c r="G30" s="568"/>
      <c r="H30" s="568"/>
      <c r="I30" s="568"/>
      <c r="J30" s="568"/>
      <c r="K30" s="568"/>
      <c r="L30" s="568"/>
      <c r="M30" s="568"/>
      <c r="N30" s="568"/>
      <c r="O30" s="568"/>
      <c r="P30" s="568"/>
      <c r="Q30" s="568"/>
      <c r="R30" s="568"/>
      <c r="S30" s="568"/>
      <c r="T30" s="568"/>
      <c r="U30" s="568"/>
      <c r="V30" s="568"/>
      <c r="W30" s="568"/>
      <c r="X30" s="568"/>
      <c r="Y30" s="568"/>
      <c r="Z30" s="568"/>
      <c r="AA30" s="568"/>
      <c r="AB30" s="329"/>
      <c r="AC30" s="329"/>
      <c r="AD30" s="329"/>
      <c r="AE30" s="329"/>
      <c r="AF30" s="329"/>
      <c r="AG30" s="329"/>
      <c r="AH30" s="329"/>
      <c r="AI30" s="329"/>
      <c r="AJ30" s="329"/>
      <c r="AK30" s="329"/>
      <c r="AL30" s="329"/>
      <c r="AM30" s="329"/>
      <c r="AN30" s="329"/>
      <c r="AO30" s="329"/>
      <c r="AP30" s="329"/>
      <c r="AQ30" s="329"/>
      <c r="AR30" s="329"/>
      <c r="AS30" s="329"/>
      <c r="AT30" s="329"/>
      <c r="AU30" s="329"/>
      <c r="AV30" s="329"/>
      <c r="AW30" s="329"/>
      <c r="AX30" s="329"/>
      <c r="AY30" s="329"/>
      <c r="AZ30" s="329"/>
      <c r="BA30" s="329"/>
      <c r="BB30" s="329"/>
      <c r="BC30" s="329"/>
      <c r="BD30" s="329"/>
      <c r="BE30" s="329"/>
      <c r="BF30" s="329"/>
      <c r="BG30" s="329"/>
      <c r="BH30" s="329"/>
      <c r="BI30" s="329"/>
      <c r="BJ30" s="329"/>
      <c r="BK30" s="329"/>
      <c r="BL30" s="329"/>
      <c r="BM30" s="329"/>
      <c r="BN30" s="329"/>
    </row>
    <row r="31" spans="1:72" s="78" customFormat="1" ht="14.4" x14ac:dyDescent="0.3">
      <c r="A31" s="77"/>
      <c r="B31" s="568"/>
      <c r="C31" s="568"/>
      <c r="D31" s="568"/>
      <c r="E31" s="568"/>
      <c r="F31" s="568"/>
      <c r="G31" s="568"/>
      <c r="H31" s="568"/>
      <c r="I31" s="568"/>
      <c r="J31" s="568"/>
      <c r="K31" s="568"/>
      <c r="L31" s="568"/>
      <c r="M31" s="568"/>
      <c r="N31" s="568"/>
      <c r="O31" s="568"/>
      <c r="P31" s="568"/>
      <c r="Q31" s="568"/>
      <c r="R31" s="568"/>
      <c r="S31" s="568"/>
      <c r="T31" s="568"/>
      <c r="U31" s="568"/>
      <c r="V31" s="568"/>
      <c r="W31" s="568"/>
      <c r="X31" s="568"/>
      <c r="Y31" s="568"/>
      <c r="Z31" s="568"/>
      <c r="AA31" s="568"/>
      <c r="AB31" s="329"/>
      <c r="AC31" s="329"/>
      <c r="AD31" s="329"/>
      <c r="AE31" s="329"/>
      <c r="AF31" s="329"/>
      <c r="AG31" s="329"/>
      <c r="AH31" s="329"/>
      <c r="AI31" s="329"/>
      <c r="AJ31" s="329"/>
      <c r="AK31" s="329"/>
      <c r="AL31" s="329"/>
      <c r="AM31" s="329"/>
      <c r="AN31" s="329"/>
      <c r="AO31" s="329"/>
      <c r="AP31" s="329"/>
      <c r="AQ31" s="329"/>
      <c r="AR31" s="329"/>
      <c r="AS31" s="329"/>
      <c r="AT31" s="329"/>
      <c r="AU31" s="329"/>
      <c r="AV31" s="329"/>
      <c r="AW31" s="329"/>
      <c r="AX31" s="329"/>
      <c r="AY31" s="329"/>
      <c r="AZ31" s="329"/>
      <c r="BA31" s="329"/>
      <c r="BB31" s="329"/>
      <c r="BC31" s="329"/>
      <c r="BD31" s="329"/>
      <c r="BE31" s="329"/>
      <c r="BF31" s="329"/>
      <c r="BG31" s="329"/>
      <c r="BH31" s="329"/>
      <c r="BI31" s="329"/>
      <c r="BJ31" s="329"/>
      <c r="BK31" s="329"/>
      <c r="BL31" s="329"/>
      <c r="BM31" s="329"/>
      <c r="BN31" s="329"/>
    </row>
    <row r="32" spans="1:72" s="50" customFormat="1" ht="14.4" x14ac:dyDescent="0.3">
      <c r="A32" s="44"/>
      <c r="B32" s="554" t="s">
        <v>37</v>
      </c>
      <c r="C32" s="554"/>
      <c r="D32" s="554"/>
      <c r="E32" s="554"/>
      <c r="F32" s="554"/>
      <c r="G32" s="554"/>
      <c r="H32" s="554"/>
      <c r="I32" s="554"/>
      <c r="J32" s="554"/>
      <c r="K32" s="554"/>
      <c r="L32" s="554"/>
      <c r="M32" s="554"/>
      <c r="N32" s="554"/>
      <c r="O32" s="554"/>
      <c r="P32" s="554"/>
      <c r="Q32" s="554"/>
      <c r="R32" s="554"/>
      <c r="S32" s="554"/>
      <c r="T32" s="554"/>
      <c r="U32" s="554"/>
      <c r="V32" s="554"/>
      <c r="W32" s="554"/>
      <c r="X32" s="554"/>
      <c r="Y32" s="554"/>
      <c r="Z32" s="554"/>
      <c r="AA32" s="554"/>
      <c r="AB32" s="554"/>
      <c r="AC32" s="554"/>
      <c r="AD32" s="554"/>
      <c r="AE32" s="554"/>
      <c r="AF32" s="554"/>
      <c r="AG32" s="554"/>
      <c r="AH32" s="554"/>
      <c r="AI32" s="554"/>
      <c r="AJ32" s="554"/>
      <c r="AK32" s="554"/>
      <c r="AL32" s="554"/>
      <c r="AM32" s="554"/>
      <c r="AN32" s="554"/>
      <c r="AO32" s="554"/>
      <c r="AP32" s="554"/>
      <c r="AQ32" s="44"/>
      <c r="AR32" s="44"/>
      <c r="AS32" s="44"/>
      <c r="AT32" s="44"/>
      <c r="AU32" s="44"/>
      <c r="AV32" s="44"/>
      <c r="AW32" s="44"/>
      <c r="AX32" s="44"/>
      <c r="AY32" s="44"/>
      <c r="AZ32" s="44"/>
      <c r="BA32" s="46"/>
      <c r="BB32" s="46"/>
      <c r="BC32" s="46"/>
      <c r="BD32" s="46"/>
      <c r="BE32" s="44"/>
      <c r="BF32" s="44"/>
      <c r="BG32" s="44"/>
      <c r="BH32" s="44"/>
      <c r="BI32" s="44"/>
      <c r="BJ32" s="44"/>
      <c r="BK32" s="44"/>
      <c r="BL32" s="44"/>
      <c r="BM32" s="44"/>
      <c r="BN32" s="44"/>
    </row>
    <row r="33" spans="1:66" s="50" customFormat="1" ht="16.8" x14ac:dyDescent="0.3">
      <c r="A33" s="44"/>
      <c r="B33" s="575" t="s">
        <v>38</v>
      </c>
      <c r="C33" s="576"/>
      <c r="D33" s="576"/>
      <c r="E33" s="576"/>
      <c r="F33" s="576"/>
      <c r="G33" s="576"/>
      <c r="H33" s="576"/>
      <c r="I33" s="576"/>
      <c r="J33" s="576"/>
      <c r="K33" s="576"/>
      <c r="L33" s="576"/>
      <c r="M33" s="576"/>
      <c r="N33" s="576"/>
      <c r="O33" s="576"/>
      <c r="P33" s="576"/>
      <c r="Q33" s="576"/>
      <c r="R33" s="576"/>
      <c r="S33" s="576"/>
      <c r="T33" s="576"/>
      <c r="U33" s="576"/>
      <c r="V33" s="47"/>
      <c r="W33" s="47"/>
      <c r="X33" s="47"/>
      <c r="Y33" s="47"/>
      <c r="Z33" s="47"/>
      <c r="AQ33" s="44"/>
      <c r="AR33" s="44"/>
      <c r="AS33" s="44"/>
      <c r="AT33" s="44"/>
      <c r="AU33" s="44"/>
      <c r="AV33" s="44"/>
      <c r="AW33" s="44"/>
      <c r="AX33" s="44"/>
      <c r="AY33" s="44"/>
      <c r="AZ33" s="44"/>
      <c r="BA33" s="46"/>
      <c r="BB33" s="46"/>
      <c r="BC33" s="46"/>
      <c r="BD33" s="46"/>
      <c r="BE33" s="44"/>
      <c r="BF33" s="44"/>
      <c r="BG33" s="44"/>
      <c r="BH33" s="44"/>
      <c r="BI33" s="44"/>
      <c r="BJ33" s="44"/>
      <c r="BK33" s="44"/>
      <c r="BL33" s="44"/>
      <c r="BM33" s="44"/>
      <c r="BN33" s="44"/>
    </row>
    <row r="34" spans="1:66" x14ac:dyDescent="0.3">
      <c r="B34" s="44"/>
      <c r="C34" s="44"/>
      <c r="D34" s="44"/>
      <c r="E34" s="44"/>
      <c r="F34" s="44"/>
      <c r="G34" s="44"/>
      <c r="H34" s="44"/>
      <c r="I34" s="44"/>
      <c r="J34" s="44"/>
      <c r="K34" s="44"/>
      <c r="L34" s="46"/>
      <c r="M34" s="46"/>
      <c r="N34" s="46"/>
      <c r="O34" s="46"/>
      <c r="P34" s="44"/>
      <c r="Q34" s="44"/>
      <c r="R34" s="44"/>
      <c r="S34" s="44"/>
      <c r="T34" s="44"/>
      <c r="U34" s="44"/>
      <c r="V34" s="44"/>
      <c r="W34" s="44"/>
      <c r="X34" s="44"/>
      <c r="Y34" s="44"/>
      <c r="Z34" s="44"/>
    </row>
    <row r="35" spans="1:66" x14ac:dyDescent="0.3">
      <c r="B35" s="44"/>
      <c r="C35" s="44"/>
      <c r="D35" s="44"/>
      <c r="E35" s="44"/>
      <c r="F35" s="44"/>
      <c r="G35" s="44"/>
      <c r="H35" s="44"/>
      <c r="I35" s="44"/>
      <c r="J35" s="44"/>
      <c r="K35" s="44"/>
      <c r="L35" s="46"/>
      <c r="M35" s="46"/>
      <c r="N35" s="46"/>
      <c r="O35" s="46"/>
      <c r="P35" s="44"/>
      <c r="Q35" s="44"/>
      <c r="R35" s="44"/>
      <c r="S35" s="44"/>
      <c r="T35" s="44"/>
      <c r="U35" s="44"/>
      <c r="V35" s="44"/>
      <c r="W35" s="44"/>
      <c r="X35" s="44"/>
      <c r="Y35" s="44"/>
      <c r="Z35" s="44"/>
    </row>
  </sheetData>
  <mergeCells count="21">
    <mergeCell ref="BO8:BS8"/>
    <mergeCell ref="BO9:BS9"/>
    <mergeCell ref="B33:U33"/>
    <mergeCell ref="AZ8:BN8"/>
    <mergeCell ref="B32:AP32"/>
    <mergeCell ref="AZ9:BD9"/>
    <mergeCell ref="BE9:BI9"/>
    <mergeCell ref="BJ9:BN9"/>
    <mergeCell ref="AA8:AY8"/>
    <mergeCell ref="AA9:AE9"/>
    <mergeCell ref="B8:Z8"/>
    <mergeCell ref="L9:P9"/>
    <mergeCell ref="B9:D9"/>
    <mergeCell ref="Q9:U9"/>
    <mergeCell ref="V9:Z9"/>
    <mergeCell ref="G9:K9"/>
    <mergeCell ref="B30:AA31"/>
    <mergeCell ref="AF9:AJ9"/>
    <mergeCell ref="AK9:AO9"/>
    <mergeCell ref="AP9:AT9"/>
    <mergeCell ref="AU9:AY9"/>
  </mergeCells>
  <pageMargins left="0.70866141732283472" right="0.70866141732283472" top="0.78740157480314965" bottom="0.78740157480314965"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G27"/>
  <sheetViews>
    <sheetView view="pageBreakPreview" zoomScale="90" zoomScaleNormal="90" zoomScaleSheetLayoutView="90" workbookViewId="0">
      <pane xSplit="1" topLeftCell="B1" activePane="topRight" state="frozen"/>
      <selection activeCell="CM23" sqref="CM23"/>
      <selection pane="topRight" activeCell="AA24" sqref="AA24"/>
    </sheetView>
  </sheetViews>
  <sheetFormatPr baseColWidth="10" defaultColWidth="11.44140625" defaultRowHeight="17.399999999999999" x14ac:dyDescent="0.3"/>
  <cols>
    <col min="1" max="1" width="28.5546875" style="2" customWidth="1"/>
    <col min="2" max="2" width="10.6640625" style="2" customWidth="1"/>
    <col min="3" max="3" width="10.109375" style="2" customWidth="1"/>
    <col min="4" max="4" width="10" style="2" customWidth="1"/>
    <col min="5" max="5" width="8" style="2" customWidth="1"/>
    <col min="6" max="6" width="9.109375" style="2" bestFit="1" customWidth="1"/>
    <col min="7" max="7" width="8.88671875" style="2" customWidth="1"/>
    <col min="8" max="8" width="8.6640625" style="2" customWidth="1"/>
    <col min="9" max="9" width="8.109375" style="2" customWidth="1"/>
    <col min="10" max="10" width="9.88671875" style="2" bestFit="1" customWidth="1"/>
    <col min="11" max="11" width="9.109375" style="2" bestFit="1" customWidth="1"/>
    <col min="12" max="12" width="9.33203125" style="2" customWidth="1"/>
    <col min="13" max="14" width="8" style="2" customWidth="1"/>
    <col min="15" max="15" width="9.88671875" style="2" bestFit="1" customWidth="1"/>
    <col min="16" max="16" width="9.109375" style="2" bestFit="1" customWidth="1"/>
    <col min="17" max="20" width="8" style="2" customWidth="1"/>
    <col min="21" max="21" width="9.109375" style="2" bestFit="1" customWidth="1"/>
    <col min="22" max="22" width="9.5546875" style="2" customWidth="1"/>
    <col min="23" max="25" width="8" style="2" customWidth="1"/>
    <col min="26" max="26" width="9.109375" style="2" bestFit="1" customWidth="1"/>
    <col min="27" max="30" width="8" style="2" customWidth="1"/>
    <col min="31" max="31" width="9.109375" style="2" bestFit="1" customWidth="1"/>
    <col min="32" max="32" width="8.88671875" style="2" customWidth="1"/>
    <col min="33" max="35" width="8" style="2" customWidth="1"/>
    <col min="36" max="36" width="9.109375" style="2" bestFit="1" customWidth="1"/>
    <col min="37" max="40" width="8" style="2" customWidth="1"/>
    <col min="41" max="41" width="9.109375" style="2" bestFit="1" customWidth="1"/>
    <col min="42" max="45" width="8" style="2" customWidth="1"/>
    <col min="46" max="46" width="9.109375" style="2" bestFit="1" customWidth="1"/>
    <col min="47" max="47" width="9.88671875" style="2" bestFit="1" customWidth="1"/>
    <col min="48" max="50" width="8" style="2" customWidth="1"/>
    <col min="51" max="51" width="9.109375" style="2" bestFit="1" customWidth="1"/>
    <col min="52" max="55" width="8" style="2" customWidth="1"/>
    <col min="56" max="56" width="9.109375" style="2" bestFit="1" customWidth="1"/>
    <col min="57" max="60" width="8" style="2" customWidth="1"/>
    <col min="61" max="61" width="9.109375" style="2" bestFit="1" customWidth="1"/>
    <col min="62" max="65" width="8" style="2" customWidth="1"/>
    <col min="66" max="66" width="9.109375" style="2" bestFit="1" customWidth="1"/>
    <col min="67" max="70" width="8" style="2" customWidth="1"/>
    <col min="71" max="71" width="9.109375" style="2" bestFit="1" customWidth="1"/>
    <col min="72" max="75" width="8" style="2" customWidth="1"/>
    <col min="76" max="76" width="9.109375" style="2" bestFit="1" customWidth="1"/>
    <col min="77" max="80" width="8" style="2" customWidth="1"/>
    <col min="81" max="81" width="9.109375" style="2" bestFit="1" customWidth="1"/>
    <col min="82" max="85" width="8" style="2" customWidth="1"/>
    <col min="86" max="86" width="9.109375" style="2" bestFit="1" customWidth="1"/>
    <col min="87" max="90" width="8" style="2" customWidth="1"/>
    <col min="91" max="91" width="9.109375" style="2" bestFit="1" customWidth="1"/>
    <col min="92" max="95" width="8" style="2" customWidth="1"/>
    <col min="96" max="96" width="9.109375" style="2" bestFit="1" customWidth="1"/>
    <col min="97" max="100" width="8" style="2" customWidth="1"/>
    <col min="101" max="101" width="9.109375" style="2" bestFit="1" customWidth="1"/>
    <col min="102" max="105" width="8" style="2" customWidth="1"/>
    <col min="106" max="106" width="9.109375" style="2" bestFit="1" customWidth="1"/>
    <col min="107" max="108" width="9.88671875" style="2" bestFit="1" customWidth="1"/>
    <col min="109" max="109" width="10.44140625" style="2" customWidth="1"/>
    <col min="110" max="110" width="6" style="2" bestFit="1" customWidth="1"/>
    <col min="111" max="111" width="7.109375" style="2" customWidth="1"/>
    <col min="112" max="16384" width="11.44140625" style="2"/>
  </cols>
  <sheetData>
    <row r="1" spans="1:111" ht="24.75" customHeight="1" x14ac:dyDescent="0.35">
      <c r="A1" s="556" t="s">
        <v>126</v>
      </c>
      <c r="B1" s="557"/>
      <c r="C1" s="557"/>
      <c r="D1" s="553"/>
      <c r="E1" s="535"/>
      <c r="F1" s="536"/>
      <c r="G1" s="537"/>
      <c r="H1" s="537"/>
      <c r="I1" s="537"/>
      <c r="J1" s="537"/>
      <c r="K1" s="537"/>
      <c r="L1" s="537"/>
      <c r="M1" s="537"/>
      <c r="N1" s="537"/>
      <c r="O1" s="537"/>
      <c r="P1" s="537"/>
      <c r="Q1" s="537"/>
      <c r="R1" s="537"/>
      <c r="S1" s="537"/>
      <c r="T1" s="537"/>
      <c r="U1" s="537"/>
      <c r="V1" s="537"/>
      <c r="W1" s="537"/>
      <c r="X1" s="537"/>
      <c r="Y1" s="537"/>
      <c r="Z1" s="537"/>
      <c r="AA1" s="537"/>
    </row>
    <row r="2" spans="1:111" x14ac:dyDescent="0.3">
      <c r="A2" s="535" t="s">
        <v>127</v>
      </c>
      <c r="B2" s="537"/>
      <c r="C2" s="537"/>
      <c r="D2" s="537"/>
      <c r="E2" s="537"/>
      <c r="F2" s="537"/>
      <c r="G2" s="536"/>
      <c r="H2" s="536"/>
      <c r="I2" s="536"/>
      <c r="J2" s="536"/>
      <c r="K2" s="536"/>
      <c r="L2" s="536"/>
      <c r="M2" s="536"/>
      <c r="N2" s="536"/>
      <c r="O2" s="536"/>
      <c r="P2" s="536"/>
      <c r="Q2" s="536"/>
      <c r="R2" s="536"/>
      <c r="S2" s="536"/>
      <c r="T2" s="536"/>
      <c r="U2" s="536"/>
      <c r="V2" s="536"/>
      <c r="W2" s="536"/>
      <c r="X2" s="536"/>
      <c r="Y2" s="536"/>
      <c r="Z2" s="536"/>
      <c r="AA2" s="536"/>
    </row>
    <row r="3" spans="1:111" x14ac:dyDescent="0.3">
      <c r="A3" s="115"/>
      <c r="G3" s="1"/>
      <c r="H3" s="1"/>
      <c r="I3" s="1"/>
      <c r="J3" s="1"/>
      <c r="K3" s="1"/>
      <c r="L3" s="1"/>
      <c r="M3" s="1"/>
      <c r="N3" s="1"/>
      <c r="O3" s="1"/>
      <c r="P3" s="1"/>
      <c r="Q3" s="1"/>
      <c r="R3" s="1"/>
      <c r="S3" s="1"/>
      <c r="T3" s="1"/>
      <c r="U3" s="1"/>
      <c r="V3" s="1"/>
      <c r="W3" s="1"/>
      <c r="X3" s="1"/>
      <c r="Y3" s="1"/>
      <c r="Z3" s="1"/>
      <c r="AA3" s="1"/>
    </row>
    <row r="4" spans="1:111" x14ac:dyDescent="0.3">
      <c r="A4" s="1" t="s">
        <v>43</v>
      </c>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row>
    <row r="5" spans="1:111" s="63" customFormat="1" ht="14.4" thickBot="1" x14ac:dyDescent="0.3">
      <c r="A5" s="87"/>
      <c r="B5" s="64"/>
      <c r="C5" s="64"/>
      <c r="D5" s="64"/>
      <c r="E5" s="64"/>
      <c r="F5" s="64"/>
      <c r="G5" s="64"/>
      <c r="H5" s="64"/>
      <c r="I5" s="64"/>
      <c r="J5" s="64"/>
      <c r="K5" s="64"/>
      <c r="L5" s="64"/>
      <c r="M5" s="64"/>
      <c r="N5" s="64"/>
      <c r="O5" s="64"/>
      <c r="P5" s="64"/>
      <c r="Q5" s="64"/>
      <c r="R5" s="64"/>
      <c r="S5" s="64"/>
      <c r="T5" s="64"/>
      <c r="U5" s="64"/>
      <c r="V5" s="64"/>
      <c r="W5" s="64"/>
      <c r="X5" s="64"/>
      <c r="Y5" s="64"/>
    </row>
    <row r="6" spans="1:111" s="106" customFormat="1" ht="108.75" customHeight="1" x14ac:dyDescent="0.3">
      <c r="A6" s="500" t="s">
        <v>31</v>
      </c>
      <c r="B6" s="588" t="s">
        <v>62</v>
      </c>
      <c r="C6" s="588"/>
      <c r="D6" s="588"/>
      <c r="E6" s="588"/>
      <c r="F6" s="588"/>
      <c r="G6" s="579" t="s">
        <v>63</v>
      </c>
      <c r="H6" s="580"/>
      <c r="I6" s="580"/>
      <c r="J6" s="580"/>
      <c r="K6" s="581"/>
      <c r="L6" s="588" t="s">
        <v>64</v>
      </c>
      <c r="M6" s="588"/>
      <c r="N6" s="588"/>
      <c r="O6" s="588"/>
      <c r="P6" s="588"/>
      <c r="Q6" s="589" t="s">
        <v>65</v>
      </c>
      <c r="R6" s="580"/>
      <c r="S6" s="580"/>
      <c r="T6" s="580"/>
      <c r="U6" s="581"/>
      <c r="V6" s="590" t="s">
        <v>66</v>
      </c>
      <c r="W6" s="591"/>
      <c r="X6" s="591"/>
      <c r="Y6" s="591"/>
      <c r="Z6" s="592"/>
      <c r="AA6" s="579" t="s">
        <v>67</v>
      </c>
      <c r="AB6" s="580"/>
      <c r="AC6" s="580"/>
      <c r="AD6" s="580"/>
      <c r="AE6" s="581"/>
      <c r="AF6" s="579" t="s">
        <v>68</v>
      </c>
      <c r="AG6" s="580"/>
      <c r="AH6" s="580"/>
      <c r="AI6" s="580"/>
      <c r="AJ6" s="581"/>
      <c r="AK6" s="579" t="s">
        <v>69</v>
      </c>
      <c r="AL6" s="580"/>
      <c r="AM6" s="580"/>
      <c r="AN6" s="580"/>
      <c r="AO6" s="581"/>
      <c r="AP6" s="579" t="s">
        <v>70</v>
      </c>
      <c r="AQ6" s="580"/>
      <c r="AR6" s="580"/>
      <c r="AS6" s="580"/>
      <c r="AT6" s="580"/>
      <c r="AU6" s="579" t="s">
        <v>71</v>
      </c>
      <c r="AV6" s="580"/>
      <c r="AW6" s="580"/>
      <c r="AX6" s="580"/>
      <c r="AY6" s="581"/>
      <c r="AZ6" s="579" t="s">
        <v>72</v>
      </c>
      <c r="BA6" s="580"/>
      <c r="BB6" s="580"/>
      <c r="BC6" s="580"/>
      <c r="BD6" s="581"/>
      <c r="BE6" s="579" t="s">
        <v>24</v>
      </c>
      <c r="BF6" s="580"/>
      <c r="BG6" s="580"/>
      <c r="BH6" s="580"/>
      <c r="BI6" s="581"/>
      <c r="BJ6" s="579" t="s">
        <v>73</v>
      </c>
      <c r="BK6" s="580"/>
      <c r="BL6" s="580"/>
      <c r="BM6" s="580"/>
      <c r="BN6" s="581"/>
      <c r="BO6" s="579" t="s">
        <v>74</v>
      </c>
      <c r="BP6" s="580"/>
      <c r="BQ6" s="580"/>
      <c r="BR6" s="580"/>
      <c r="BS6" s="581"/>
      <c r="BT6" s="579" t="s">
        <v>75</v>
      </c>
      <c r="BU6" s="580"/>
      <c r="BV6" s="580"/>
      <c r="BW6" s="580"/>
      <c r="BX6" s="581"/>
      <c r="BY6" s="579" t="s">
        <v>76</v>
      </c>
      <c r="BZ6" s="580"/>
      <c r="CA6" s="580"/>
      <c r="CB6" s="580"/>
      <c r="CC6" s="581"/>
      <c r="CD6" s="579" t="s">
        <v>77</v>
      </c>
      <c r="CE6" s="580"/>
      <c r="CF6" s="580"/>
      <c r="CG6" s="580"/>
      <c r="CH6" s="581"/>
      <c r="CI6" s="579" t="s">
        <v>78</v>
      </c>
      <c r="CJ6" s="580"/>
      <c r="CK6" s="580"/>
      <c r="CL6" s="580"/>
      <c r="CM6" s="581"/>
      <c r="CN6" s="579" t="s">
        <v>79</v>
      </c>
      <c r="CO6" s="580"/>
      <c r="CP6" s="580"/>
      <c r="CQ6" s="580"/>
      <c r="CR6" s="581"/>
      <c r="CS6" s="579" t="s">
        <v>117</v>
      </c>
      <c r="CT6" s="580"/>
      <c r="CU6" s="580"/>
      <c r="CV6" s="580"/>
      <c r="CW6" s="581"/>
      <c r="CX6" s="579" t="s">
        <v>118</v>
      </c>
      <c r="CY6" s="580"/>
      <c r="CZ6" s="580"/>
      <c r="DA6" s="580"/>
      <c r="DB6" s="581"/>
    </row>
    <row r="7" spans="1:111" s="107" customFormat="1" ht="45" customHeight="1" x14ac:dyDescent="0.25">
      <c r="A7" s="501"/>
      <c r="B7" s="80" t="s">
        <v>3</v>
      </c>
      <c r="C7" s="79" t="s">
        <v>1</v>
      </c>
      <c r="D7" s="79" t="s">
        <v>2</v>
      </c>
      <c r="E7" s="58" t="s">
        <v>30</v>
      </c>
      <c r="F7" s="190" t="s">
        <v>47</v>
      </c>
      <c r="G7" s="192" t="s">
        <v>3</v>
      </c>
      <c r="H7" s="79" t="s">
        <v>1</v>
      </c>
      <c r="I7" s="79" t="s">
        <v>2</v>
      </c>
      <c r="J7" s="58" t="s">
        <v>30</v>
      </c>
      <c r="K7" s="193" t="s">
        <v>47</v>
      </c>
      <c r="L7" s="80" t="s">
        <v>3</v>
      </c>
      <c r="M7" s="79" t="s">
        <v>1</v>
      </c>
      <c r="N7" s="79" t="s">
        <v>2</v>
      </c>
      <c r="O7" s="58" t="s">
        <v>30</v>
      </c>
      <c r="P7" s="190" t="s">
        <v>47</v>
      </c>
      <c r="Q7" s="192" t="s">
        <v>3</v>
      </c>
      <c r="R7" s="79" t="s">
        <v>1</v>
      </c>
      <c r="S7" s="79" t="s">
        <v>2</v>
      </c>
      <c r="T7" s="58" t="s">
        <v>30</v>
      </c>
      <c r="U7" s="193" t="s">
        <v>47</v>
      </c>
      <c r="V7" s="80" t="s">
        <v>3</v>
      </c>
      <c r="W7" s="79" t="s">
        <v>1</v>
      </c>
      <c r="X7" s="79" t="s">
        <v>2</v>
      </c>
      <c r="Y7" s="58" t="s">
        <v>30</v>
      </c>
      <c r="Z7" s="193" t="s">
        <v>47</v>
      </c>
      <c r="AA7" s="80" t="s">
        <v>3</v>
      </c>
      <c r="AB7" s="79" t="s">
        <v>1</v>
      </c>
      <c r="AC7" s="79" t="s">
        <v>2</v>
      </c>
      <c r="AD7" s="58" t="s">
        <v>30</v>
      </c>
      <c r="AE7" s="193" t="s">
        <v>47</v>
      </c>
      <c r="AF7" s="192" t="s">
        <v>3</v>
      </c>
      <c r="AG7" s="79" t="s">
        <v>1</v>
      </c>
      <c r="AH7" s="79" t="s">
        <v>2</v>
      </c>
      <c r="AI7" s="58" t="s">
        <v>30</v>
      </c>
      <c r="AJ7" s="193" t="s">
        <v>47</v>
      </c>
      <c r="AK7" s="192" t="s">
        <v>3</v>
      </c>
      <c r="AL7" s="79" t="s">
        <v>1</v>
      </c>
      <c r="AM7" s="79" t="s">
        <v>2</v>
      </c>
      <c r="AN7" s="58" t="s">
        <v>30</v>
      </c>
      <c r="AO7" s="193" t="s">
        <v>47</v>
      </c>
      <c r="AP7" s="192" t="s">
        <v>3</v>
      </c>
      <c r="AQ7" s="79" t="s">
        <v>1</v>
      </c>
      <c r="AR7" s="79" t="s">
        <v>2</v>
      </c>
      <c r="AS7" s="58" t="s">
        <v>30</v>
      </c>
      <c r="AT7" s="190" t="s">
        <v>47</v>
      </c>
      <c r="AU7" s="192" t="s">
        <v>3</v>
      </c>
      <c r="AV7" s="79" t="s">
        <v>1</v>
      </c>
      <c r="AW7" s="79" t="s">
        <v>2</v>
      </c>
      <c r="AX7" s="58" t="s">
        <v>30</v>
      </c>
      <c r="AY7" s="193" t="s">
        <v>47</v>
      </c>
      <c r="AZ7" s="192" t="s">
        <v>3</v>
      </c>
      <c r="BA7" s="79" t="s">
        <v>1</v>
      </c>
      <c r="BB7" s="79" t="s">
        <v>2</v>
      </c>
      <c r="BC7" s="58" t="s">
        <v>30</v>
      </c>
      <c r="BD7" s="193" t="s">
        <v>47</v>
      </c>
      <c r="BE7" s="192" t="s">
        <v>3</v>
      </c>
      <c r="BF7" s="79" t="s">
        <v>1</v>
      </c>
      <c r="BG7" s="79" t="s">
        <v>2</v>
      </c>
      <c r="BH7" s="58" t="s">
        <v>30</v>
      </c>
      <c r="BI7" s="193" t="s">
        <v>47</v>
      </c>
      <c r="BJ7" s="192" t="s">
        <v>3</v>
      </c>
      <c r="BK7" s="79" t="s">
        <v>1</v>
      </c>
      <c r="BL7" s="79" t="s">
        <v>2</v>
      </c>
      <c r="BM7" s="58" t="s">
        <v>30</v>
      </c>
      <c r="BN7" s="193" t="s">
        <v>47</v>
      </c>
      <c r="BO7" s="192" t="s">
        <v>3</v>
      </c>
      <c r="BP7" s="79" t="s">
        <v>1</v>
      </c>
      <c r="BQ7" s="79" t="s">
        <v>2</v>
      </c>
      <c r="BR7" s="58" t="s">
        <v>30</v>
      </c>
      <c r="BS7" s="193" t="s">
        <v>47</v>
      </c>
      <c r="BT7" s="192" t="s">
        <v>3</v>
      </c>
      <c r="BU7" s="396" t="s">
        <v>1</v>
      </c>
      <c r="BV7" s="396" t="s">
        <v>2</v>
      </c>
      <c r="BW7" s="119" t="s">
        <v>30</v>
      </c>
      <c r="BX7" s="254" t="s">
        <v>47</v>
      </c>
      <c r="BY7" s="192" t="s">
        <v>3</v>
      </c>
      <c r="BZ7" s="79" t="s">
        <v>1</v>
      </c>
      <c r="CA7" s="79" t="s">
        <v>2</v>
      </c>
      <c r="CB7" s="58" t="s">
        <v>30</v>
      </c>
      <c r="CC7" s="193" t="s">
        <v>47</v>
      </c>
      <c r="CD7" s="192" t="s">
        <v>3</v>
      </c>
      <c r="CE7" s="79" t="s">
        <v>1</v>
      </c>
      <c r="CF7" s="79" t="s">
        <v>2</v>
      </c>
      <c r="CG7" s="58" t="s">
        <v>30</v>
      </c>
      <c r="CH7" s="193" t="s">
        <v>47</v>
      </c>
      <c r="CI7" s="192" t="s">
        <v>3</v>
      </c>
      <c r="CJ7" s="79" t="s">
        <v>1</v>
      </c>
      <c r="CK7" s="79" t="s">
        <v>2</v>
      </c>
      <c r="CL7" s="58" t="s">
        <v>30</v>
      </c>
      <c r="CM7" s="193" t="s">
        <v>47</v>
      </c>
      <c r="CN7" s="192" t="s">
        <v>3</v>
      </c>
      <c r="CO7" s="79" t="s">
        <v>1</v>
      </c>
      <c r="CP7" s="79" t="s">
        <v>2</v>
      </c>
      <c r="CQ7" s="58" t="s">
        <v>30</v>
      </c>
      <c r="CR7" s="193" t="s">
        <v>47</v>
      </c>
      <c r="CS7" s="192" t="s">
        <v>3</v>
      </c>
      <c r="CT7" s="79" t="s">
        <v>1</v>
      </c>
      <c r="CU7" s="79" t="s">
        <v>2</v>
      </c>
      <c r="CV7" s="58" t="s">
        <v>30</v>
      </c>
      <c r="CW7" s="193" t="s">
        <v>47</v>
      </c>
      <c r="CX7" s="192" t="s">
        <v>3</v>
      </c>
      <c r="CY7" s="79" t="s">
        <v>1</v>
      </c>
      <c r="CZ7" s="79" t="s">
        <v>2</v>
      </c>
      <c r="DA7" s="58" t="s">
        <v>30</v>
      </c>
      <c r="DB7" s="193" t="s">
        <v>47</v>
      </c>
    </row>
    <row r="8" spans="1:111" s="110" customFormat="1" x14ac:dyDescent="0.3">
      <c r="A8" s="369" t="s">
        <v>48</v>
      </c>
      <c r="B8" s="131">
        <v>665</v>
      </c>
      <c r="C8" s="108">
        <v>443</v>
      </c>
      <c r="D8" s="109">
        <v>219</v>
      </c>
      <c r="E8" s="143">
        <v>3</v>
      </c>
      <c r="F8" s="143">
        <v>0</v>
      </c>
      <c r="G8" s="194">
        <v>302</v>
      </c>
      <c r="H8" s="108">
        <v>168</v>
      </c>
      <c r="I8" s="109">
        <v>132</v>
      </c>
      <c r="J8" s="143">
        <v>0</v>
      </c>
      <c r="K8" s="195">
        <v>2</v>
      </c>
      <c r="L8" s="131">
        <v>775</v>
      </c>
      <c r="M8" s="108">
        <v>546</v>
      </c>
      <c r="N8" s="109">
        <v>226</v>
      </c>
      <c r="O8" s="143">
        <v>2</v>
      </c>
      <c r="P8" s="143">
        <v>1</v>
      </c>
      <c r="Q8" s="194">
        <v>10</v>
      </c>
      <c r="R8" s="108">
        <v>7</v>
      </c>
      <c r="S8" s="109">
        <v>3</v>
      </c>
      <c r="T8" s="143">
        <v>0</v>
      </c>
      <c r="U8" s="195">
        <v>0</v>
      </c>
      <c r="V8" s="131">
        <v>1220</v>
      </c>
      <c r="W8" s="108">
        <v>806</v>
      </c>
      <c r="X8" s="109">
        <v>403</v>
      </c>
      <c r="Y8" s="143">
        <v>10</v>
      </c>
      <c r="Z8" s="195">
        <v>1</v>
      </c>
      <c r="AA8" s="131">
        <v>92</v>
      </c>
      <c r="AB8" s="108">
        <v>58</v>
      </c>
      <c r="AC8" s="109">
        <v>34</v>
      </c>
      <c r="AD8" s="143">
        <v>0</v>
      </c>
      <c r="AE8" s="195">
        <v>0</v>
      </c>
      <c r="AF8" s="194">
        <v>22</v>
      </c>
      <c r="AG8" s="108">
        <v>11</v>
      </c>
      <c r="AH8" s="109">
        <v>11</v>
      </c>
      <c r="AI8" s="143">
        <v>0</v>
      </c>
      <c r="AJ8" s="195">
        <v>0</v>
      </c>
      <c r="AK8" s="194">
        <v>62</v>
      </c>
      <c r="AL8" s="108">
        <v>34</v>
      </c>
      <c r="AM8" s="109">
        <v>26</v>
      </c>
      <c r="AN8" s="143">
        <v>2</v>
      </c>
      <c r="AO8" s="195">
        <v>0</v>
      </c>
      <c r="AP8" s="194">
        <v>531</v>
      </c>
      <c r="AQ8" s="108">
        <v>348</v>
      </c>
      <c r="AR8" s="109">
        <v>181</v>
      </c>
      <c r="AS8" s="143">
        <v>1</v>
      </c>
      <c r="AT8" s="143">
        <v>1</v>
      </c>
      <c r="AU8" s="194">
        <v>1935</v>
      </c>
      <c r="AV8" s="108">
        <v>1426</v>
      </c>
      <c r="AW8" s="109">
        <v>493</v>
      </c>
      <c r="AX8" s="143">
        <v>8</v>
      </c>
      <c r="AY8" s="195">
        <v>8</v>
      </c>
      <c r="AZ8" s="194">
        <v>899</v>
      </c>
      <c r="BA8" s="108">
        <v>647</v>
      </c>
      <c r="BB8" s="109">
        <v>243</v>
      </c>
      <c r="BC8" s="143">
        <v>4</v>
      </c>
      <c r="BD8" s="195">
        <v>5</v>
      </c>
      <c r="BE8" s="194">
        <v>110</v>
      </c>
      <c r="BF8" s="108">
        <v>73</v>
      </c>
      <c r="BG8" s="109">
        <v>36</v>
      </c>
      <c r="BH8" s="143">
        <v>1</v>
      </c>
      <c r="BI8" s="195">
        <v>0</v>
      </c>
      <c r="BJ8" s="194">
        <v>4</v>
      </c>
      <c r="BK8" s="108">
        <v>2</v>
      </c>
      <c r="BL8" s="109">
        <v>2</v>
      </c>
      <c r="BM8" s="143">
        <v>0</v>
      </c>
      <c r="BN8" s="195">
        <v>0</v>
      </c>
      <c r="BO8" s="194">
        <v>67</v>
      </c>
      <c r="BP8" s="108">
        <v>3</v>
      </c>
      <c r="BQ8" s="109">
        <v>64</v>
      </c>
      <c r="BR8" s="143">
        <v>0</v>
      </c>
      <c r="BS8" s="195">
        <v>0</v>
      </c>
      <c r="BT8" s="395">
        <v>0</v>
      </c>
      <c r="BU8" s="401">
        <v>0</v>
      </c>
      <c r="BV8" s="402">
        <v>0</v>
      </c>
      <c r="BW8" s="402">
        <v>0</v>
      </c>
      <c r="BX8" s="403">
        <v>0</v>
      </c>
      <c r="BY8" s="202">
        <v>32</v>
      </c>
      <c r="BZ8" s="108">
        <v>21</v>
      </c>
      <c r="CA8" s="109">
        <v>11</v>
      </c>
      <c r="CB8" s="143">
        <v>0</v>
      </c>
      <c r="CC8" s="195">
        <v>0</v>
      </c>
      <c r="CD8" s="194">
        <v>4</v>
      </c>
      <c r="CE8" s="108">
        <v>3</v>
      </c>
      <c r="CF8" s="109">
        <v>1</v>
      </c>
      <c r="CG8" s="143">
        <v>0</v>
      </c>
      <c r="CH8" s="195">
        <v>0</v>
      </c>
      <c r="CI8" s="194">
        <v>393</v>
      </c>
      <c r="CJ8" s="108">
        <v>218</v>
      </c>
      <c r="CK8" s="109">
        <v>173</v>
      </c>
      <c r="CL8" s="143">
        <v>2</v>
      </c>
      <c r="CM8" s="195">
        <v>0</v>
      </c>
      <c r="CN8" s="194">
        <v>4</v>
      </c>
      <c r="CO8" s="108">
        <v>4</v>
      </c>
      <c r="CP8" s="109">
        <v>0</v>
      </c>
      <c r="CQ8" s="143">
        <v>0</v>
      </c>
      <c r="CR8" s="195">
        <v>0</v>
      </c>
      <c r="CS8" s="194">
        <v>0</v>
      </c>
      <c r="CT8" s="108">
        <v>0</v>
      </c>
      <c r="CU8" s="109">
        <v>0</v>
      </c>
      <c r="CV8" s="143">
        <v>0</v>
      </c>
      <c r="CW8" s="195">
        <v>0</v>
      </c>
      <c r="CX8" s="194">
        <v>315</v>
      </c>
      <c r="CY8" s="108">
        <v>189</v>
      </c>
      <c r="CZ8" s="109">
        <v>125</v>
      </c>
      <c r="DA8" s="143">
        <v>0</v>
      </c>
      <c r="DB8" s="195">
        <v>1</v>
      </c>
      <c r="DC8" s="157"/>
      <c r="DD8" s="157"/>
      <c r="DE8" s="157"/>
      <c r="DF8" s="157"/>
      <c r="DG8" s="157"/>
    </row>
    <row r="9" spans="1:111" s="106" customFormat="1" x14ac:dyDescent="0.3">
      <c r="A9" s="370" t="s">
        <v>49</v>
      </c>
      <c r="B9" s="304">
        <v>0</v>
      </c>
      <c r="C9" s="325">
        <v>0</v>
      </c>
      <c r="D9" s="326">
        <v>0</v>
      </c>
      <c r="E9" s="327">
        <v>0</v>
      </c>
      <c r="F9" s="327">
        <v>0</v>
      </c>
      <c r="G9" s="297">
        <v>0</v>
      </c>
      <c r="H9" s="325">
        <v>0</v>
      </c>
      <c r="I9" s="326">
        <v>0</v>
      </c>
      <c r="J9" s="327">
        <v>0</v>
      </c>
      <c r="K9" s="328">
        <v>0</v>
      </c>
      <c r="L9" s="304">
        <v>0</v>
      </c>
      <c r="M9" s="325">
        <v>0</v>
      </c>
      <c r="N9" s="326">
        <v>0</v>
      </c>
      <c r="O9" s="327">
        <v>0</v>
      </c>
      <c r="P9" s="327">
        <v>0</v>
      </c>
      <c r="Q9" s="297">
        <v>0</v>
      </c>
      <c r="R9" s="325">
        <v>0</v>
      </c>
      <c r="S9" s="326">
        <v>0</v>
      </c>
      <c r="T9" s="327">
        <v>0</v>
      </c>
      <c r="U9" s="328">
        <v>0</v>
      </c>
      <c r="V9" s="304">
        <v>0</v>
      </c>
      <c r="W9" s="325">
        <v>0</v>
      </c>
      <c r="X9" s="326">
        <v>0</v>
      </c>
      <c r="Y9" s="327">
        <v>0</v>
      </c>
      <c r="Z9" s="328">
        <v>0</v>
      </c>
      <c r="AA9" s="304">
        <v>0</v>
      </c>
      <c r="AB9" s="325">
        <v>0</v>
      </c>
      <c r="AC9" s="326">
        <v>0</v>
      </c>
      <c r="AD9" s="327">
        <v>0</v>
      </c>
      <c r="AE9" s="328">
        <v>0</v>
      </c>
      <c r="AF9" s="297">
        <v>0</v>
      </c>
      <c r="AG9" s="325">
        <v>0</v>
      </c>
      <c r="AH9" s="326">
        <v>0</v>
      </c>
      <c r="AI9" s="327">
        <v>0</v>
      </c>
      <c r="AJ9" s="328">
        <v>0</v>
      </c>
      <c r="AK9" s="297">
        <v>0</v>
      </c>
      <c r="AL9" s="325">
        <v>0</v>
      </c>
      <c r="AM9" s="326">
        <v>0</v>
      </c>
      <c r="AN9" s="327">
        <v>0</v>
      </c>
      <c r="AO9" s="328">
        <v>0</v>
      </c>
      <c r="AP9" s="297">
        <v>0</v>
      </c>
      <c r="AQ9" s="325">
        <v>0</v>
      </c>
      <c r="AR9" s="326">
        <v>0</v>
      </c>
      <c r="AS9" s="327">
        <v>0</v>
      </c>
      <c r="AT9" s="327">
        <v>0</v>
      </c>
      <c r="AU9" s="297">
        <v>0</v>
      </c>
      <c r="AV9" s="325">
        <v>0</v>
      </c>
      <c r="AW9" s="326">
        <v>0</v>
      </c>
      <c r="AX9" s="327">
        <v>0</v>
      </c>
      <c r="AY9" s="328">
        <v>0</v>
      </c>
      <c r="AZ9" s="297">
        <v>0</v>
      </c>
      <c r="BA9" s="325">
        <v>0</v>
      </c>
      <c r="BB9" s="326">
        <v>0</v>
      </c>
      <c r="BC9" s="327">
        <v>0</v>
      </c>
      <c r="BD9" s="328">
        <v>0</v>
      </c>
      <c r="BE9" s="297">
        <v>0</v>
      </c>
      <c r="BF9" s="325">
        <v>0</v>
      </c>
      <c r="BG9" s="326">
        <v>0</v>
      </c>
      <c r="BH9" s="327">
        <v>0</v>
      </c>
      <c r="BI9" s="328">
        <v>0</v>
      </c>
      <c r="BJ9" s="297">
        <v>0</v>
      </c>
      <c r="BK9" s="325">
        <v>0</v>
      </c>
      <c r="BL9" s="326">
        <v>0</v>
      </c>
      <c r="BM9" s="327">
        <v>0</v>
      </c>
      <c r="BN9" s="328">
        <v>0</v>
      </c>
      <c r="BO9" s="297">
        <v>0</v>
      </c>
      <c r="BP9" s="325">
        <v>0</v>
      </c>
      <c r="BQ9" s="326">
        <v>0</v>
      </c>
      <c r="BR9" s="327">
        <v>0</v>
      </c>
      <c r="BS9" s="328">
        <v>0</v>
      </c>
      <c r="BT9" s="297">
        <v>0</v>
      </c>
      <c r="BU9" s="397">
        <v>0</v>
      </c>
      <c r="BV9" s="398">
        <v>0</v>
      </c>
      <c r="BW9" s="399">
        <v>0</v>
      </c>
      <c r="BX9" s="400">
        <v>0</v>
      </c>
      <c r="BY9" s="297">
        <v>0</v>
      </c>
      <c r="BZ9" s="325">
        <v>0</v>
      </c>
      <c r="CA9" s="326">
        <v>0</v>
      </c>
      <c r="CB9" s="327">
        <v>0</v>
      </c>
      <c r="CC9" s="328">
        <v>0</v>
      </c>
      <c r="CD9" s="297">
        <v>0</v>
      </c>
      <c r="CE9" s="325">
        <v>0</v>
      </c>
      <c r="CF9" s="326">
        <v>0</v>
      </c>
      <c r="CG9" s="327">
        <v>0</v>
      </c>
      <c r="CH9" s="328">
        <v>0</v>
      </c>
      <c r="CI9" s="297">
        <v>0</v>
      </c>
      <c r="CJ9" s="325">
        <v>0</v>
      </c>
      <c r="CK9" s="326">
        <v>0</v>
      </c>
      <c r="CL9" s="327">
        <v>0</v>
      </c>
      <c r="CM9" s="328">
        <v>0</v>
      </c>
      <c r="CN9" s="297">
        <v>0</v>
      </c>
      <c r="CO9" s="325">
        <v>0</v>
      </c>
      <c r="CP9" s="326">
        <v>0</v>
      </c>
      <c r="CQ9" s="327">
        <v>0</v>
      </c>
      <c r="CR9" s="328">
        <v>0</v>
      </c>
      <c r="CS9" s="297">
        <v>0</v>
      </c>
      <c r="CT9" s="325">
        <v>0</v>
      </c>
      <c r="CU9" s="326">
        <v>0</v>
      </c>
      <c r="CV9" s="327">
        <v>0</v>
      </c>
      <c r="CW9" s="328">
        <v>0</v>
      </c>
      <c r="CX9" s="297">
        <v>0</v>
      </c>
      <c r="CY9" s="325">
        <v>0</v>
      </c>
      <c r="CZ9" s="326">
        <v>0</v>
      </c>
      <c r="DA9" s="327">
        <v>0</v>
      </c>
      <c r="DB9" s="328">
        <v>0</v>
      </c>
      <c r="DC9" s="157"/>
      <c r="DD9" s="157"/>
      <c r="DE9" s="157"/>
      <c r="DF9" s="157"/>
      <c r="DG9" s="157"/>
    </row>
    <row r="10" spans="1:111" s="106" customFormat="1" x14ac:dyDescent="0.3">
      <c r="A10" s="371" t="s">
        <v>50</v>
      </c>
      <c r="B10" s="85">
        <v>115</v>
      </c>
      <c r="C10" s="111">
        <v>70</v>
      </c>
      <c r="D10" s="112">
        <v>45</v>
      </c>
      <c r="E10" s="191">
        <v>0</v>
      </c>
      <c r="F10" s="191">
        <v>0</v>
      </c>
      <c r="G10" s="200">
        <v>126</v>
      </c>
      <c r="H10" s="111">
        <v>43</v>
      </c>
      <c r="I10" s="112">
        <v>83</v>
      </c>
      <c r="J10" s="191">
        <v>0</v>
      </c>
      <c r="K10" s="201">
        <v>0</v>
      </c>
      <c r="L10" s="85">
        <v>92</v>
      </c>
      <c r="M10" s="111">
        <v>56</v>
      </c>
      <c r="N10" s="112">
        <v>36</v>
      </c>
      <c r="O10" s="191">
        <v>0</v>
      </c>
      <c r="P10" s="191">
        <v>0</v>
      </c>
      <c r="Q10" s="200">
        <v>130</v>
      </c>
      <c r="R10" s="111">
        <v>65</v>
      </c>
      <c r="S10" s="112">
        <v>64</v>
      </c>
      <c r="T10" s="191">
        <v>1</v>
      </c>
      <c r="U10" s="201">
        <v>0</v>
      </c>
      <c r="V10" s="85">
        <v>166</v>
      </c>
      <c r="W10" s="111">
        <v>107</v>
      </c>
      <c r="X10" s="112">
        <v>58</v>
      </c>
      <c r="Y10" s="191">
        <v>1</v>
      </c>
      <c r="Z10" s="201">
        <v>0</v>
      </c>
      <c r="AA10" s="85">
        <v>0</v>
      </c>
      <c r="AB10" s="111">
        <v>0</v>
      </c>
      <c r="AC10" s="112">
        <v>0</v>
      </c>
      <c r="AD10" s="191">
        <v>0</v>
      </c>
      <c r="AE10" s="201">
        <v>0</v>
      </c>
      <c r="AF10" s="200">
        <v>1</v>
      </c>
      <c r="AG10" s="111">
        <v>1</v>
      </c>
      <c r="AH10" s="112">
        <v>0</v>
      </c>
      <c r="AI10" s="191">
        <v>0</v>
      </c>
      <c r="AJ10" s="201">
        <v>0</v>
      </c>
      <c r="AK10" s="200">
        <v>0</v>
      </c>
      <c r="AL10" s="111">
        <v>0</v>
      </c>
      <c r="AM10" s="112">
        <v>0</v>
      </c>
      <c r="AN10" s="191">
        <v>0</v>
      </c>
      <c r="AO10" s="201">
        <v>0</v>
      </c>
      <c r="AP10" s="200">
        <v>14</v>
      </c>
      <c r="AQ10" s="111">
        <v>11</v>
      </c>
      <c r="AR10" s="112">
        <v>3</v>
      </c>
      <c r="AS10" s="191">
        <v>0</v>
      </c>
      <c r="AT10" s="191">
        <v>0</v>
      </c>
      <c r="AU10" s="200">
        <v>152</v>
      </c>
      <c r="AV10" s="111">
        <v>108</v>
      </c>
      <c r="AW10" s="112">
        <v>44</v>
      </c>
      <c r="AX10" s="191">
        <v>0</v>
      </c>
      <c r="AY10" s="201">
        <v>0</v>
      </c>
      <c r="AZ10" s="200">
        <v>62</v>
      </c>
      <c r="BA10" s="111">
        <v>41</v>
      </c>
      <c r="BB10" s="112">
        <v>21</v>
      </c>
      <c r="BC10" s="191">
        <v>0</v>
      </c>
      <c r="BD10" s="201">
        <v>0</v>
      </c>
      <c r="BE10" s="200">
        <v>8</v>
      </c>
      <c r="BF10" s="111">
        <v>7</v>
      </c>
      <c r="BG10" s="112">
        <v>1</v>
      </c>
      <c r="BH10" s="191">
        <v>0</v>
      </c>
      <c r="BI10" s="201">
        <v>0</v>
      </c>
      <c r="BJ10" s="200">
        <v>0</v>
      </c>
      <c r="BK10" s="111">
        <v>0</v>
      </c>
      <c r="BL10" s="112">
        <v>0</v>
      </c>
      <c r="BM10" s="191">
        <v>0</v>
      </c>
      <c r="BN10" s="201">
        <v>0</v>
      </c>
      <c r="BO10" s="200">
        <v>0</v>
      </c>
      <c r="BP10" s="111">
        <v>0</v>
      </c>
      <c r="BQ10" s="112">
        <v>0</v>
      </c>
      <c r="BR10" s="191">
        <v>0</v>
      </c>
      <c r="BS10" s="201">
        <v>0</v>
      </c>
      <c r="BT10" s="200">
        <v>0</v>
      </c>
      <c r="BU10" s="111">
        <v>0</v>
      </c>
      <c r="BV10" s="112">
        <v>0</v>
      </c>
      <c r="BW10" s="191">
        <v>0</v>
      </c>
      <c r="BX10" s="201">
        <v>0</v>
      </c>
      <c r="BY10" s="200">
        <v>1</v>
      </c>
      <c r="BZ10" s="111">
        <v>1</v>
      </c>
      <c r="CA10" s="112">
        <v>0</v>
      </c>
      <c r="CB10" s="191">
        <v>0</v>
      </c>
      <c r="CC10" s="201">
        <v>0</v>
      </c>
      <c r="CD10" s="200">
        <v>0</v>
      </c>
      <c r="CE10" s="111">
        <v>0</v>
      </c>
      <c r="CF10" s="112">
        <v>0</v>
      </c>
      <c r="CG10" s="191">
        <v>0</v>
      </c>
      <c r="CH10" s="201">
        <v>0</v>
      </c>
      <c r="CI10" s="200">
        <v>0</v>
      </c>
      <c r="CJ10" s="111">
        <v>0</v>
      </c>
      <c r="CK10" s="112">
        <v>0</v>
      </c>
      <c r="CL10" s="191">
        <v>0</v>
      </c>
      <c r="CM10" s="201">
        <v>0</v>
      </c>
      <c r="CN10" s="200">
        <v>3</v>
      </c>
      <c r="CO10" s="111">
        <v>2</v>
      </c>
      <c r="CP10" s="112">
        <v>1</v>
      </c>
      <c r="CQ10" s="191">
        <v>0</v>
      </c>
      <c r="CR10" s="201">
        <v>0</v>
      </c>
      <c r="CS10" s="200">
        <v>24</v>
      </c>
      <c r="CT10" s="111">
        <v>12</v>
      </c>
      <c r="CU10" s="112">
        <v>12</v>
      </c>
      <c r="CV10" s="191">
        <v>0</v>
      </c>
      <c r="CW10" s="201">
        <v>0</v>
      </c>
      <c r="CX10" s="200">
        <v>51</v>
      </c>
      <c r="CY10" s="111">
        <v>30</v>
      </c>
      <c r="CZ10" s="112">
        <v>20</v>
      </c>
      <c r="DA10" s="191">
        <v>1</v>
      </c>
      <c r="DB10" s="201">
        <v>0</v>
      </c>
      <c r="DC10" s="157"/>
      <c r="DD10" s="157"/>
      <c r="DE10" s="157"/>
      <c r="DF10" s="157"/>
      <c r="DG10" s="157"/>
    </row>
    <row r="11" spans="1:111" s="110" customFormat="1" x14ac:dyDescent="0.3">
      <c r="A11" s="372" t="s">
        <v>51</v>
      </c>
      <c r="B11" s="88">
        <v>285</v>
      </c>
      <c r="C11" s="89">
        <v>173</v>
      </c>
      <c r="D11" s="90">
        <v>111</v>
      </c>
      <c r="E11" s="118">
        <v>0</v>
      </c>
      <c r="F11" s="118">
        <v>1</v>
      </c>
      <c r="G11" s="198">
        <v>38</v>
      </c>
      <c r="H11" s="89">
        <v>23</v>
      </c>
      <c r="I11" s="90">
        <v>15</v>
      </c>
      <c r="J11" s="118">
        <v>0</v>
      </c>
      <c r="K11" s="199">
        <v>0</v>
      </c>
      <c r="L11" s="88">
        <v>344</v>
      </c>
      <c r="M11" s="89">
        <v>258</v>
      </c>
      <c r="N11" s="90">
        <v>86</v>
      </c>
      <c r="O11" s="118">
        <v>0</v>
      </c>
      <c r="P11" s="118">
        <v>0</v>
      </c>
      <c r="Q11" s="198">
        <v>0</v>
      </c>
      <c r="R11" s="89">
        <v>0</v>
      </c>
      <c r="S11" s="90">
        <v>0</v>
      </c>
      <c r="T11" s="118">
        <v>0</v>
      </c>
      <c r="U11" s="199">
        <v>0</v>
      </c>
      <c r="V11" s="88">
        <v>95</v>
      </c>
      <c r="W11" s="89">
        <v>58</v>
      </c>
      <c r="X11" s="90">
        <v>37</v>
      </c>
      <c r="Y11" s="118">
        <v>0</v>
      </c>
      <c r="Z11" s="199">
        <v>0</v>
      </c>
      <c r="AA11" s="88">
        <v>30</v>
      </c>
      <c r="AB11" s="89">
        <v>20</v>
      </c>
      <c r="AC11" s="90">
        <v>8</v>
      </c>
      <c r="AD11" s="118">
        <v>2</v>
      </c>
      <c r="AE11" s="199">
        <v>0</v>
      </c>
      <c r="AF11" s="198">
        <v>6</v>
      </c>
      <c r="AG11" s="89">
        <v>5</v>
      </c>
      <c r="AH11" s="90">
        <v>1</v>
      </c>
      <c r="AI11" s="118">
        <v>0</v>
      </c>
      <c r="AJ11" s="199">
        <v>0</v>
      </c>
      <c r="AK11" s="198">
        <v>16</v>
      </c>
      <c r="AL11" s="89">
        <v>12</v>
      </c>
      <c r="AM11" s="90">
        <v>4</v>
      </c>
      <c r="AN11" s="118">
        <v>0</v>
      </c>
      <c r="AO11" s="199">
        <v>0</v>
      </c>
      <c r="AP11" s="198">
        <v>226</v>
      </c>
      <c r="AQ11" s="89">
        <v>144</v>
      </c>
      <c r="AR11" s="90">
        <v>80</v>
      </c>
      <c r="AS11" s="118">
        <v>2</v>
      </c>
      <c r="AT11" s="118">
        <v>0</v>
      </c>
      <c r="AU11" s="198">
        <v>947</v>
      </c>
      <c r="AV11" s="89">
        <v>698</v>
      </c>
      <c r="AW11" s="90">
        <v>246</v>
      </c>
      <c r="AX11" s="118">
        <v>2</v>
      </c>
      <c r="AY11" s="199">
        <v>1</v>
      </c>
      <c r="AZ11" s="198">
        <v>443</v>
      </c>
      <c r="BA11" s="89">
        <v>285</v>
      </c>
      <c r="BB11" s="90">
        <v>157</v>
      </c>
      <c r="BC11" s="118">
        <v>1</v>
      </c>
      <c r="BD11" s="199">
        <v>0</v>
      </c>
      <c r="BE11" s="198">
        <v>53</v>
      </c>
      <c r="BF11" s="89">
        <v>35</v>
      </c>
      <c r="BG11" s="90">
        <v>18</v>
      </c>
      <c r="BH11" s="118">
        <v>0</v>
      </c>
      <c r="BI11" s="199">
        <v>0</v>
      </c>
      <c r="BJ11" s="198">
        <v>0</v>
      </c>
      <c r="BK11" s="89">
        <v>0</v>
      </c>
      <c r="BL11" s="90">
        <v>0</v>
      </c>
      <c r="BM11" s="118">
        <v>0</v>
      </c>
      <c r="BN11" s="199">
        <v>0</v>
      </c>
      <c r="BO11" s="198">
        <v>2</v>
      </c>
      <c r="BP11" s="89">
        <v>2</v>
      </c>
      <c r="BQ11" s="90">
        <v>0</v>
      </c>
      <c r="BR11" s="118">
        <v>0</v>
      </c>
      <c r="BS11" s="199">
        <v>0</v>
      </c>
      <c r="BT11" s="198">
        <v>0</v>
      </c>
      <c r="BU11" s="89">
        <v>0</v>
      </c>
      <c r="BV11" s="90">
        <v>0</v>
      </c>
      <c r="BW11" s="118">
        <v>0</v>
      </c>
      <c r="BX11" s="199">
        <v>0</v>
      </c>
      <c r="BY11" s="198">
        <v>3</v>
      </c>
      <c r="BZ11" s="89">
        <v>1</v>
      </c>
      <c r="CA11" s="90">
        <v>2</v>
      </c>
      <c r="CB11" s="118">
        <v>0</v>
      </c>
      <c r="CC11" s="199">
        <v>0</v>
      </c>
      <c r="CD11" s="198">
        <v>1</v>
      </c>
      <c r="CE11" s="89">
        <v>1</v>
      </c>
      <c r="CF11" s="90">
        <v>0</v>
      </c>
      <c r="CG11" s="118">
        <v>0</v>
      </c>
      <c r="CH11" s="199">
        <v>0</v>
      </c>
      <c r="CI11" s="198">
        <v>0</v>
      </c>
      <c r="CJ11" s="89">
        <v>0</v>
      </c>
      <c r="CK11" s="90">
        <v>0</v>
      </c>
      <c r="CL11" s="118">
        <v>0</v>
      </c>
      <c r="CM11" s="199">
        <v>0</v>
      </c>
      <c r="CN11" s="198">
        <v>1</v>
      </c>
      <c r="CO11" s="89">
        <v>1</v>
      </c>
      <c r="CP11" s="90">
        <v>0</v>
      </c>
      <c r="CQ11" s="118">
        <v>0</v>
      </c>
      <c r="CR11" s="199">
        <v>0</v>
      </c>
      <c r="CS11" s="198">
        <v>1</v>
      </c>
      <c r="CT11" s="89">
        <v>1</v>
      </c>
      <c r="CU11" s="90">
        <v>0</v>
      </c>
      <c r="CV11" s="118">
        <v>0</v>
      </c>
      <c r="CW11" s="199">
        <v>0</v>
      </c>
      <c r="CX11" s="198">
        <v>133</v>
      </c>
      <c r="CY11" s="89">
        <v>89</v>
      </c>
      <c r="CZ11" s="90">
        <v>43</v>
      </c>
      <c r="DA11" s="118">
        <v>0</v>
      </c>
      <c r="DB11" s="199">
        <v>1</v>
      </c>
      <c r="DC11" s="157"/>
      <c r="DD11" s="157"/>
      <c r="DE11" s="157"/>
      <c r="DF11" s="157"/>
      <c r="DG11" s="157"/>
    </row>
    <row r="12" spans="1:111" s="106" customFormat="1" x14ac:dyDescent="0.3">
      <c r="A12" s="373" t="s">
        <v>52</v>
      </c>
      <c r="B12" s="97">
        <v>0</v>
      </c>
      <c r="C12" s="55">
        <v>0</v>
      </c>
      <c r="D12" s="56">
        <v>0</v>
      </c>
      <c r="E12" s="101">
        <v>0</v>
      </c>
      <c r="F12" s="101">
        <v>0</v>
      </c>
      <c r="G12" s="196">
        <v>0</v>
      </c>
      <c r="H12" s="55">
        <v>0</v>
      </c>
      <c r="I12" s="56">
        <v>0</v>
      </c>
      <c r="J12" s="101">
        <v>0</v>
      </c>
      <c r="K12" s="197">
        <v>0</v>
      </c>
      <c r="L12" s="97">
        <v>0</v>
      </c>
      <c r="M12" s="55">
        <v>0</v>
      </c>
      <c r="N12" s="56">
        <v>0</v>
      </c>
      <c r="O12" s="101">
        <v>0</v>
      </c>
      <c r="P12" s="101">
        <v>0</v>
      </c>
      <c r="Q12" s="196">
        <v>0</v>
      </c>
      <c r="R12" s="55">
        <v>0</v>
      </c>
      <c r="S12" s="56">
        <v>0</v>
      </c>
      <c r="T12" s="101">
        <v>0</v>
      </c>
      <c r="U12" s="197">
        <v>0</v>
      </c>
      <c r="V12" s="97">
        <v>0</v>
      </c>
      <c r="W12" s="55">
        <v>0</v>
      </c>
      <c r="X12" s="56">
        <v>0</v>
      </c>
      <c r="Y12" s="101">
        <v>0</v>
      </c>
      <c r="Z12" s="197">
        <v>0</v>
      </c>
      <c r="AA12" s="97">
        <v>0</v>
      </c>
      <c r="AB12" s="55">
        <v>0</v>
      </c>
      <c r="AC12" s="56">
        <v>0</v>
      </c>
      <c r="AD12" s="101">
        <v>0</v>
      </c>
      <c r="AE12" s="197">
        <v>0</v>
      </c>
      <c r="AF12" s="196">
        <v>0</v>
      </c>
      <c r="AG12" s="55">
        <v>0</v>
      </c>
      <c r="AH12" s="56">
        <v>0</v>
      </c>
      <c r="AI12" s="101">
        <v>0</v>
      </c>
      <c r="AJ12" s="197">
        <v>0</v>
      </c>
      <c r="AK12" s="196">
        <v>0</v>
      </c>
      <c r="AL12" s="55">
        <v>0</v>
      </c>
      <c r="AM12" s="56">
        <v>0</v>
      </c>
      <c r="AN12" s="101">
        <v>0</v>
      </c>
      <c r="AO12" s="197">
        <v>0</v>
      </c>
      <c r="AP12" s="196">
        <v>51</v>
      </c>
      <c r="AQ12" s="55">
        <v>33</v>
      </c>
      <c r="AR12" s="56">
        <v>15</v>
      </c>
      <c r="AS12" s="101">
        <v>3</v>
      </c>
      <c r="AT12" s="101">
        <v>0</v>
      </c>
      <c r="AU12" s="196">
        <v>9</v>
      </c>
      <c r="AV12" s="55">
        <v>8</v>
      </c>
      <c r="AW12" s="56">
        <v>0</v>
      </c>
      <c r="AX12" s="101">
        <v>1</v>
      </c>
      <c r="AY12" s="197">
        <v>0</v>
      </c>
      <c r="AZ12" s="196">
        <v>358</v>
      </c>
      <c r="BA12" s="55">
        <v>238</v>
      </c>
      <c r="BB12" s="56">
        <v>114</v>
      </c>
      <c r="BC12" s="101">
        <v>6</v>
      </c>
      <c r="BD12" s="197">
        <v>0</v>
      </c>
      <c r="BE12" s="196">
        <v>18</v>
      </c>
      <c r="BF12" s="55">
        <v>15</v>
      </c>
      <c r="BG12" s="56">
        <v>2</v>
      </c>
      <c r="BH12" s="101">
        <v>1</v>
      </c>
      <c r="BI12" s="197">
        <v>0</v>
      </c>
      <c r="BJ12" s="196">
        <v>0</v>
      </c>
      <c r="BK12" s="55">
        <v>0</v>
      </c>
      <c r="BL12" s="56">
        <v>0</v>
      </c>
      <c r="BM12" s="101">
        <v>0</v>
      </c>
      <c r="BN12" s="197">
        <v>0</v>
      </c>
      <c r="BO12" s="196">
        <v>0</v>
      </c>
      <c r="BP12" s="55">
        <v>0</v>
      </c>
      <c r="BQ12" s="56">
        <v>0</v>
      </c>
      <c r="BR12" s="101">
        <v>0</v>
      </c>
      <c r="BS12" s="197">
        <v>0</v>
      </c>
      <c r="BT12" s="196">
        <v>14</v>
      </c>
      <c r="BU12" s="55">
        <v>8</v>
      </c>
      <c r="BV12" s="56">
        <v>4</v>
      </c>
      <c r="BW12" s="101">
        <v>2</v>
      </c>
      <c r="BX12" s="197">
        <v>0</v>
      </c>
      <c r="BY12" s="196">
        <v>1418</v>
      </c>
      <c r="BZ12" s="55">
        <v>932</v>
      </c>
      <c r="CA12" s="56">
        <v>333</v>
      </c>
      <c r="CB12" s="101">
        <v>153</v>
      </c>
      <c r="CC12" s="197">
        <v>0</v>
      </c>
      <c r="CD12" s="196">
        <v>57</v>
      </c>
      <c r="CE12" s="55">
        <v>31</v>
      </c>
      <c r="CF12" s="56">
        <v>25</v>
      </c>
      <c r="CG12" s="101">
        <v>1</v>
      </c>
      <c r="CH12" s="197">
        <v>0</v>
      </c>
      <c r="CI12" s="196">
        <v>4</v>
      </c>
      <c r="CJ12" s="55">
        <v>1</v>
      </c>
      <c r="CK12" s="56">
        <v>3</v>
      </c>
      <c r="CL12" s="101">
        <v>0</v>
      </c>
      <c r="CM12" s="197">
        <v>0</v>
      </c>
      <c r="CN12" s="196">
        <v>1</v>
      </c>
      <c r="CO12" s="55">
        <v>1</v>
      </c>
      <c r="CP12" s="56">
        <v>0</v>
      </c>
      <c r="CQ12" s="101">
        <v>0</v>
      </c>
      <c r="CR12" s="197">
        <v>0</v>
      </c>
      <c r="CS12" s="196">
        <v>0</v>
      </c>
      <c r="CT12" s="55">
        <v>0</v>
      </c>
      <c r="CU12" s="56">
        <v>0</v>
      </c>
      <c r="CV12" s="101">
        <v>0</v>
      </c>
      <c r="CW12" s="197">
        <v>0</v>
      </c>
      <c r="CX12" s="196">
        <v>84</v>
      </c>
      <c r="CY12" s="55">
        <v>46</v>
      </c>
      <c r="CZ12" s="56">
        <v>26</v>
      </c>
      <c r="DA12" s="101">
        <v>12</v>
      </c>
      <c r="DB12" s="197">
        <v>0</v>
      </c>
      <c r="DC12" s="157"/>
      <c r="DD12" s="157"/>
      <c r="DE12" s="157"/>
      <c r="DF12" s="157"/>
      <c r="DG12" s="157"/>
    </row>
    <row r="13" spans="1:111" s="110" customFormat="1" x14ac:dyDescent="0.3">
      <c r="A13" s="369" t="s">
        <v>53</v>
      </c>
      <c r="B13" s="88">
        <v>253</v>
      </c>
      <c r="C13" s="89">
        <v>153</v>
      </c>
      <c r="D13" s="90">
        <v>97</v>
      </c>
      <c r="E13" s="118">
        <v>3</v>
      </c>
      <c r="F13" s="118">
        <v>0</v>
      </c>
      <c r="G13" s="198">
        <v>35</v>
      </c>
      <c r="H13" s="89">
        <v>20</v>
      </c>
      <c r="I13" s="90">
        <v>15</v>
      </c>
      <c r="J13" s="118">
        <v>0</v>
      </c>
      <c r="K13" s="199">
        <v>0</v>
      </c>
      <c r="L13" s="88">
        <v>778</v>
      </c>
      <c r="M13" s="89">
        <v>563</v>
      </c>
      <c r="N13" s="90">
        <v>211</v>
      </c>
      <c r="O13" s="118">
        <v>2</v>
      </c>
      <c r="P13" s="118">
        <v>2</v>
      </c>
      <c r="Q13" s="198">
        <v>4</v>
      </c>
      <c r="R13" s="89">
        <v>2</v>
      </c>
      <c r="S13" s="90">
        <v>2</v>
      </c>
      <c r="T13" s="118">
        <v>0</v>
      </c>
      <c r="U13" s="199">
        <v>0</v>
      </c>
      <c r="V13" s="88">
        <v>1191</v>
      </c>
      <c r="W13" s="89">
        <v>743</v>
      </c>
      <c r="X13" s="90">
        <v>437</v>
      </c>
      <c r="Y13" s="118">
        <v>9</v>
      </c>
      <c r="Z13" s="199">
        <v>2</v>
      </c>
      <c r="AA13" s="88">
        <v>220</v>
      </c>
      <c r="AB13" s="89">
        <v>159</v>
      </c>
      <c r="AC13" s="90">
        <v>58</v>
      </c>
      <c r="AD13" s="118">
        <v>3</v>
      </c>
      <c r="AE13" s="199">
        <v>0</v>
      </c>
      <c r="AF13" s="198">
        <v>4</v>
      </c>
      <c r="AG13" s="89">
        <v>3</v>
      </c>
      <c r="AH13" s="90">
        <v>1</v>
      </c>
      <c r="AI13" s="118">
        <v>0</v>
      </c>
      <c r="AJ13" s="199">
        <v>0</v>
      </c>
      <c r="AK13" s="198">
        <v>45</v>
      </c>
      <c r="AL13" s="89">
        <v>32</v>
      </c>
      <c r="AM13" s="90">
        <v>13</v>
      </c>
      <c r="AN13" s="118">
        <v>0</v>
      </c>
      <c r="AO13" s="199">
        <v>0</v>
      </c>
      <c r="AP13" s="198">
        <v>235</v>
      </c>
      <c r="AQ13" s="89">
        <v>174</v>
      </c>
      <c r="AR13" s="90">
        <v>60</v>
      </c>
      <c r="AS13" s="118">
        <v>1</v>
      </c>
      <c r="AT13" s="118">
        <v>0</v>
      </c>
      <c r="AU13" s="198">
        <v>1077</v>
      </c>
      <c r="AV13" s="89">
        <v>1048</v>
      </c>
      <c r="AW13" s="90">
        <v>19</v>
      </c>
      <c r="AX13" s="118">
        <v>8</v>
      </c>
      <c r="AY13" s="199">
        <v>2</v>
      </c>
      <c r="AZ13" s="198">
        <v>818</v>
      </c>
      <c r="BA13" s="89">
        <v>450</v>
      </c>
      <c r="BB13" s="90">
        <v>363</v>
      </c>
      <c r="BC13" s="118">
        <v>4</v>
      </c>
      <c r="BD13" s="199">
        <v>1</v>
      </c>
      <c r="BE13" s="198">
        <v>375</v>
      </c>
      <c r="BF13" s="89">
        <v>154</v>
      </c>
      <c r="BG13" s="90">
        <v>219</v>
      </c>
      <c r="BH13" s="118">
        <v>2</v>
      </c>
      <c r="BI13" s="199">
        <v>0</v>
      </c>
      <c r="BJ13" s="198">
        <v>4</v>
      </c>
      <c r="BK13" s="89">
        <v>3</v>
      </c>
      <c r="BL13" s="90">
        <v>1</v>
      </c>
      <c r="BM13" s="118">
        <v>0</v>
      </c>
      <c r="BN13" s="199">
        <v>0</v>
      </c>
      <c r="BO13" s="198">
        <v>7</v>
      </c>
      <c r="BP13" s="89">
        <v>4</v>
      </c>
      <c r="BQ13" s="90">
        <v>3</v>
      </c>
      <c r="BR13" s="118">
        <v>0</v>
      </c>
      <c r="BS13" s="199">
        <v>0</v>
      </c>
      <c r="BT13" s="198">
        <v>255</v>
      </c>
      <c r="BU13" s="89">
        <v>146</v>
      </c>
      <c r="BV13" s="90">
        <v>103</v>
      </c>
      <c r="BW13" s="118">
        <v>6</v>
      </c>
      <c r="BX13" s="199">
        <v>0</v>
      </c>
      <c r="BY13" s="198">
        <v>10</v>
      </c>
      <c r="BZ13" s="89">
        <v>6</v>
      </c>
      <c r="CA13" s="90">
        <v>4</v>
      </c>
      <c r="CB13" s="118">
        <v>0</v>
      </c>
      <c r="CC13" s="199">
        <v>0</v>
      </c>
      <c r="CD13" s="198">
        <v>165</v>
      </c>
      <c r="CE13" s="89">
        <v>91</v>
      </c>
      <c r="CF13" s="90">
        <v>74</v>
      </c>
      <c r="CG13" s="118">
        <v>0</v>
      </c>
      <c r="CH13" s="199">
        <v>0</v>
      </c>
      <c r="CI13" s="198">
        <v>0</v>
      </c>
      <c r="CJ13" s="89">
        <v>0</v>
      </c>
      <c r="CK13" s="90">
        <v>0</v>
      </c>
      <c r="CL13" s="118">
        <v>0</v>
      </c>
      <c r="CM13" s="199">
        <v>0</v>
      </c>
      <c r="CN13" s="198">
        <v>2</v>
      </c>
      <c r="CO13" s="89">
        <v>2</v>
      </c>
      <c r="CP13" s="90">
        <v>0</v>
      </c>
      <c r="CQ13" s="118">
        <v>0</v>
      </c>
      <c r="CR13" s="199">
        <v>0</v>
      </c>
      <c r="CS13" s="198">
        <v>0</v>
      </c>
      <c r="CT13" s="89">
        <v>0</v>
      </c>
      <c r="CU13" s="90">
        <v>0</v>
      </c>
      <c r="CV13" s="118">
        <v>0</v>
      </c>
      <c r="CW13" s="199">
        <v>0</v>
      </c>
      <c r="CX13" s="198">
        <v>389</v>
      </c>
      <c r="CY13" s="89">
        <v>169</v>
      </c>
      <c r="CZ13" s="90">
        <v>209</v>
      </c>
      <c r="DA13" s="118">
        <v>11</v>
      </c>
      <c r="DB13" s="199">
        <v>0</v>
      </c>
      <c r="DC13" s="157"/>
      <c r="DD13" s="157"/>
      <c r="DE13" s="157"/>
      <c r="DF13" s="157"/>
      <c r="DG13" s="157"/>
    </row>
    <row r="14" spans="1:111" s="106" customFormat="1" x14ac:dyDescent="0.3">
      <c r="A14" s="375" t="s">
        <v>54</v>
      </c>
      <c r="B14" s="97">
        <v>610</v>
      </c>
      <c r="C14" s="55">
        <v>357</v>
      </c>
      <c r="D14" s="56">
        <v>243</v>
      </c>
      <c r="E14" s="101">
        <v>5</v>
      </c>
      <c r="F14" s="101">
        <v>5</v>
      </c>
      <c r="G14" s="196">
        <v>241</v>
      </c>
      <c r="H14" s="55">
        <v>94</v>
      </c>
      <c r="I14" s="56">
        <v>136</v>
      </c>
      <c r="J14" s="101">
        <v>0</v>
      </c>
      <c r="K14" s="197">
        <v>11</v>
      </c>
      <c r="L14" s="97">
        <v>2861</v>
      </c>
      <c r="M14" s="55">
        <v>1944</v>
      </c>
      <c r="N14" s="56">
        <v>766</v>
      </c>
      <c r="O14" s="101">
        <v>12</v>
      </c>
      <c r="P14" s="101">
        <v>139</v>
      </c>
      <c r="Q14" s="196">
        <v>1248</v>
      </c>
      <c r="R14" s="55">
        <v>615</v>
      </c>
      <c r="S14" s="56">
        <v>627</v>
      </c>
      <c r="T14" s="101">
        <v>2</v>
      </c>
      <c r="U14" s="197">
        <v>4</v>
      </c>
      <c r="V14" s="97">
        <v>752</v>
      </c>
      <c r="W14" s="55">
        <v>479</v>
      </c>
      <c r="X14" s="56">
        <v>267</v>
      </c>
      <c r="Y14" s="101">
        <v>1</v>
      </c>
      <c r="Z14" s="197">
        <v>5</v>
      </c>
      <c r="AA14" s="97">
        <v>361</v>
      </c>
      <c r="AB14" s="55">
        <v>258</v>
      </c>
      <c r="AC14" s="56">
        <v>92</v>
      </c>
      <c r="AD14" s="101">
        <v>1</v>
      </c>
      <c r="AE14" s="197">
        <v>10</v>
      </c>
      <c r="AF14" s="196">
        <v>14</v>
      </c>
      <c r="AG14" s="55">
        <v>11</v>
      </c>
      <c r="AH14" s="56">
        <v>3</v>
      </c>
      <c r="AI14" s="101">
        <v>0</v>
      </c>
      <c r="AJ14" s="197">
        <v>0</v>
      </c>
      <c r="AK14" s="196">
        <v>52</v>
      </c>
      <c r="AL14" s="55">
        <v>25</v>
      </c>
      <c r="AM14" s="56">
        <v>27</v>
      </c>
      <c r="AN14" s="101">
        <v>0</v>
      </c>
      <c r="AO14" s="197">
        <v>0</v>
      </c>
      <c r="AP14" s="196">
        <v>308</v>
      </c>
      <c r="AQ14" s="55">
        <v>194</v>
      </c>
      <c r="AR14" s="56">
        <v>102</v>
      </c>
      <c r="AS14" s="101">
        <v>4</v>
      </c>
      <c r="AT14" s="101">
        <v>8</v>
      </c>
      <c r="AU14" s="196">
        <v>1973</v>
      </c>
      <c r="AV14" s="55">
        <v>1420</v>
      </c>
      <c r="AW14" s="56">
        <v>507</v>
      </c>
      <c r="AX14" s="101">
        <v>8</v>
      </c>
      <c r="AY14" s="197">
        <v>38</v>
      </c>
      <c r="AZ14" s="196">
        <v>1570</v>
      </c>
      <c r="BA14" s="55">
        <v>1063</v>
      </c>
      <c r="BB14" s="56">
        <v>499</v>
      </c>
      <c r="BC14" s="101">
        <v>4</v>
      </c>
      <c r="BD14" s="197">
        <v>4</v>
      </c>
      <c r="BE14" s="196">
        <v>487</v>
      </c>
      <c r="BF14" s="55">
        <v>322</v>
      </c>
      <c r="BG14" s="56">
        <v>132</v>
      </c>
      <c r="BH14" s="101">
        <v>3</v>
      </c>
      <c r="BI14" s="197">
        <v>30</v>
      </c>
      <c r="BJ14" s="196">
        <v>14</v>
      </c>
      <c r="BK14" s="55">
        <v>7</v>
      </c>
      <c r="BL14" s="56">
        <v>5</v>
      </c>
      <c r="BM14" s="101">
        <v>1</v>
      </c>
      <c r="BN14" s="197">
        <v>1</v>
      </c>
      <c r="BO14" s="196">
        <v>1</v>
      </c>
      <c r="BP14" s="55">
        <v>0</v>
      </c>
      <c r="BQ14" s="56">
        <v>1</v>
      </c>
      <c r="BR14" s="101">
        <v>0</v>
      </c>
      <c r="BS14" s="197">
        <v>0</v>
      </c>
      <c r="BT14" s="196">
        <v>2</v>
      </c>
      <c r="BU14" s="55">
        <v>1</v>
      </c>
      <c r="BV14" s="56">
        <v>1</v>
      </c>
      <c r="BW14" s="101">
        <v>0</v>
      </c>
      <c r="BX14" s="197">
        <v>0</v>
      </c>
      <c r="BY14" s="196">
        <v>64</v>
      </c>
      <c r="BZ14" s="55">
        <v>43</v>
      </c>
      <c r="CA14" s="56">
        <v>19</v>
      </c>
      <c r="CB14" s="101">
        <v>2</v>
      </c>
      <c r="CC14" s="197">
        <v>0</v>
      </c>
      <c r="CD14" s="196">
        <v>1</v>
      </c>
      <c r="CE14" s="55">
        <v>0</v>
      </c>
      <c r="CF14" s="56">
        <v>1</v>
      </c>
      <c r="CG14" s="101">
        <v>0</v>
      </c>
      <c r="CH14" s="197">
        <v>0</v>
      </c>
      <c r="CI14" s="196">
        <v>0</v>
      </c>
      <c r="CJ14" s="55">
        <v>0</v>
      </c>
      <c r="CK14" s="56">
        <v>0</v>
      </c>
      <c r="CL14" s="101">
        <v>0</v>
      </c>
      <c r="CM14" s="197">
        <v>0</v>
      </c>
      <c r="CN14" s="196">
        <v>2</v>
      </c>
      <c r="CO14" s="55">
        <v>1</v>
      </c>
      <c r="CP14" s="56">
        <v>1</v>
      </c>
      <c r="CQ14" s="101">
        <v>0</v>
      </c>
      <c r="CR14" s="197">
        <v>0</v>
      </c>
      <c r="CS14" s="196">
        <v>46</v>
      </c>
      <c r="CT14" s="55">
        <v>20</v>
      </c>
      <c r="CU14" s="56">
        <v>26</v>
      </c>
      <c r="CV14" s="101">
        <v>0</v>
      </c>
      <c r="CW14" s="197">
        <v>0</v>
      </c>
      <c r="CX14" s="196">
        <v>242</v>
      </c>
      <c r="CY14" s="55">
        <v>112</v>
      </c>
      <c r="CZ14" s="56">
        <v>96</v>
      </c>
      <c r="DA14" s="101">
        <v>4</v>
      </c>
      <c r="DB14" s="197">
        <v>30</v>
      </c>
      <c r="DC14" s="552"/>
      <c r="DD14" s="552"/>
      <c r="DE14" s="552"/>
      <c r="DF14" s="552"/>
      <c r="DG14" s="552"/>
    </row>
    <row r="15" spans="1:111" s="110" customFormat="1" x14ac:dyDescent="0.3">
      <c r="A15" s="369" t="s">
        <v>55</v>
      </c>
      <c r="B15" s="132">
        <v>0</v>
      </c>
      <c r="C15" s="108">
        <v>0</v>
      </c>
      <c r="D15" s="109">
        <v>0</v>
      </c>
      <c r="E15" s="143">
        <v>0</v>
      </c>
      <c r="F15" s="143">
        <v>0</v>
      </c>
      <c r="G15" s="202">
        <v>0</v>
      </c>
      <c r="H15" s="108">
        <v>0</v>
      </c>
      <c r="I15" s="109">
        <v>0</v>
      </c>
      <c r="J15" s="143">
        <v>0</v>
      </c>
      <c r="K15" s="195">
        <v>0</v>
      </c>
      <c r="L15" s="132">
        <v>2</v>
      </c>
      <c r="M15" s="108">
        <v>2</v>
      </c>
      <c r="N15" s="109">
        <v>0</v>
      </c>
      <c r="O15" s="143">
        <v>0</v>
      </c>
      <c r="P15" s="143">
        <v>0</v>
      </c>
      <c r="Q15" s="202">
        <v>0</v>
      </c>
      <c r="R15" s="108">
        <v>0</v>
      </c>
      <c r="S15" s="109">
        <v>0</v>
      </c>
      <c r="T15" s="143">
        <v>0</v>
      </c>
      <c r="U15" s="195">
        <v>0</v>
      </c>
      <c r="V15" s="132">
        <v>0</v>
      </c>
      <c r="W15" s="108">
        <v>0</v>
      </c>
      <c r="X15" s="109">
        <v>0</v>
      </c>
      <c r="Y15" s="143">
        <v>0</v>
      </c>
      <c r="Z15" s="195">
        <v>0</v>
      </c>
      <c r="AA15" s="132">
        <v>0</v>
      </c>
      <c r="AB15" s="108">
        <v>0</v>
      </c>
      <c r="AC15" s="109">
        <v>0</v>
      </c>
      <c r="AD15" s="143">
        <v>0</v>
      </c>
      <c r="AE15" s="195">
        <v>0</v>
      </c>
      <c r="AF15" s="202">
        <v>0</v>
      </c>
      <c r="AG15" s="108">
        <v>0</v>
      </c>
      <c r="AH15" s="109">
        <v>0</v>
      </c>
      <c r="AI15" s="143">
        <v>0</v>
      </c>
      <c r="AJ15" s="195">
        <v>0</v>
      </c>
      <c r="AK15" s="202">
        <v>0</v>
      </c>
      <c r="AL15" s="108">
        <v>0</v>
      </c>
      <c r="AM15" s="109">
        <v>0</v>
      </c>
      <c r="AN15" s="143">
        <v>0</v>
      </c>
      <c r="AO15" s="195">
        <v>0</v>
      </c>
      <c r="AP15" s="202">
        <v>0</v>
      </c>
      <c r="AQ15" s="108">
        <v>0</v>
      </c>
      <c r="AR15" s="109">
        <v>0</v>
      </c>
      <c r="AS15" s="143">
        <v>0</v>
      </c>
      <c r="AT15" s="143">
        <v>0</v>
      </c>
      <c r="AU15" s="202">
        <v>2</v>
      </c>
      <c r="AV15" s="108">
        <v>1</v>
      </c>
      <c r="AW15" s="109">
        <v>1</v>
      </c>
      <c r="AX15" s="143">
        <v>0</v>
      </c>
      <c r="AY15" s="195">
        <v>0</v>
      </c>
      <c r="AZ15" s="202">
        <v>193</v>
      </c>
      <c r="BA15" s="108">
        <v>106</v>
      </c>
      <c r="BB15" s="109">
        <v>87</v>
      </c>
      <c r="BC15" s="143">
        <v>0</v>
      </c>
      <c r="BD15" s="195">
        <v>0</v>
      </c>
      <c r="BE15" s="202">
        <v>0</v>
      </c>
      <c r="BF15" s="108">
        <v>0</v>
      </c>
      <c r="BG15" s="109">
        <v>0</v>
      </c>
      <c r="BH15" s="143">
        <v>0</v>
      </c>
      <c r="BI15" s="195">
        <v>0</v>
      </c>
      <c r="BJ15" s="202">
        <v>0</v>
      </c>
      <c r="BK15" s="108">
        <v>0</v>
      </c>
      <c r="BL15" s="109">
        <v>0</v>
      </c>
      <c r="BM15" s="143">
        <v>0</v>
      </c>
      <c r="BN15" s="195">
        <v>0</v>
      </c>
      <c r="BO15" s="202">
        <v>1767</v>
      </c>
      <c r="BP15" s="108">
        <v>565</v>
      </c>
      <c r="BQ15" s="109">
        <v>1198</v>
      </c>
      <c r="BR15" s="143">
        <v>4</v>
      </c>
      <c r="BS15" s="195">
        <v>0</v>
      </c>
      <c r="BT15" s="202">
        <v>0</v>
      </c>
      <c r="BU15" s="108">
        <v>0</v>
      </c>
      <c r="BV15" s="109">
        <v>0</v>
      </c>
      <c r="BW15" s="143">
        <v>0</v>
      </c>
      <c r="BX15" s="195">
        <v>0</v>
      </c>
      <c r="BY15" s="202">
        <v>0</v>
      </c>
      <c r="BZ15" s="108">
        <v>0</v>
      </c>
      <c r="CA15" s="109">
        <v>0</v>
      </c>
      <c r="CB15" s="143">
        <v>0</v>
      </c>
      <c r="CC15" s="195">
        <v>0</v>
      </c>
      <c r="CD15" s="202">
        <v>0</v>
      </c>
      <c r="CE15" s="108">
        <v>0</v>
      </c>
      <c r="CF15" s="109">
        <v>0</v>
      </c>
      <c r="CG15" s="143">
        <v>0</v>
      </c>
      <c r="CH15" s="195">
        <v>0</v>
      </c>
      <c r="CI15" s="202">
        <v>0</v>
      </c>
      <c r="CJ15" s="108">
        <v>0</v>
      </c>
      <c r="CK15" s="109">
        <v>0</v>
      </c>
      <c r="CL15" s="143">
        <v>0</v>
      </c>
      <c r="CM15" s="195">
        <v>0</v>
      </c>
      <c r="CN15" s="202">
        <v>0</v>
      </c>
      <c r="CO15" s="108">
        <v>0</v>
      </c>
      <c r="CP15" s="109">
        <v>0</v>
      </c>
      <c r="CQ15" s="143">
        <v>0</v>
      </c>
      <c r="CR15" s="195">
        <v>0</v>
      </c>
      <c r="CS15" s="202">
        <v>0</v>
      </c>
      <c r="CT15" s="108">
        <v>0</v>
      </c>
      <c r="CU15" s="109">
        <v>0</v>
      </c>
      <c r="CV15" s="143">
        <v>0</v>
      </c>
      <c r="CW15" s="195">
        <v>0</v>
      </c>
      <c r="CX15" s="202">
        <v>4</v>
      </c>
      <c r="CY15" s="108">
        <v>3</v>
      </c>
      <c r="CZ15" s="109">
        <v>1</v>
      </c>
      <c r="DA15" s="143">
        <v>0</v>
      </c>
      <c r="DB15" s="195">
        <v>0</v>
      </c>
      <c r="DC15" s="157"/>
      <c r="DD15" s="157"/>
      <c r="DE15" s="157"/>
      <c r="DF15" s="157"/>
      <c r="DG15" s="157"/>
    </row>
    <row r="16" spans="1:111" s="550" customFormat="1" x14ac:dyDescent="0.3">
      <c r="A16" s="542" t="s">
        <v>56</v>
      </c>
      <c r="B16" s="543">
        <v>397</v>
      </c>
      <c r="C16" s="544">
        <v>252</v>
      </c>
      <c r="D16" s="545">
        <v>145</v>
      </c>
      <c r="E16" s="546">
        <v>0</v>
      </c>
      <c r="F16" s="546">
        <v>0</v>
      </c>
      <c r="G16" s="547">
        <v>28</v>
      </c>
      <c r="H16" s="544">
        <v>14</v>
      </c>
      <c r="I16" s="545">
        <v>14</v>
      </c>
      <c r="J16" s="546">
        <v>0</v>
      </c>
      <c r="K16" s="548">
        <v>0</v>
      </c>
      <c r="L16" s="543">
        <v>2381</v>
      </c>
      <c r="M16" s="544">
        <v>1723</v>
      </c>
      <c r="N16" s="545">
        <v>654</v>
      </c>
      <c r="O16" s="546">
        <v>4</v>
      </c>
      <c r="P16" s="546">
        <v>0</v>
      </c>
      <c r="Q16" s="547">
        <v>63</v>
      </c>
      <c r="R16" s="544">
        <v>38</v>
      </c>
      <c r="S16" s="545">
        <v>25</v>
      </c>
      <c r="T16" s="546">
        <v>0</v>
      </c>
      <c r="U16" s="548">
        <v>0</v>
      </c>
      <c r="V16" s="543">
        <v>534</v>
      </c>
      <c r="W16" s="544">
        <v>349</v>
      </c>
      <c r="X16" s="545">
        <v>180</v>
      </c>
      <c r="Y16" s="546">
        <v>5</v>
      </c>
      <c r="Z16" s="548">
        <v>0</v>
      </c>
      <c r="AA16" s="543">
        <v>146</v>
      </c>
      <c r="AB16" s="544">
        <v>107</v>
      </c>
      <c r="AC16" s="545">
        <v>39</v>
      </c>
      <c r="AD16" s="546">
        <v>0</v>
      </c>
      <c r="AE16" s="548">
        <v>0</v>
      </c>
      <c r="AF16" s="547">
        <v>1</v>
      </c>
      <c r="AG16" s="544">
        <v>1</v>
      </c>
      <c r="AH16" s="545">
        <v>0</v>
      </c>
      <c r="AI16" s="546">
        <v>0</v>
      </c>
      <c r="AJ16" s="548">
        <v>0</v>
      </c>
      <c r="AK16" s="547">
        <v>33</v>
      </c>
      <c r="AL16" s="544">
        <v>23</v>
      </c>
      <c r="AM16" s="545">
        <v>9</v>
      </c>
      <c r="AN16" s="546">
        <v>1</v>
      </c>
      <c r="AO16" s="548">
        <v>0</v>
      </c>
      <c r="AP16" s="547">
        <v>212</v>
      </c>
      <c r="AQ16" s="544">
        <v>153</v>
      </c>
      <c r="AR16" s="545">
        <v>57</v>
      </c>
      <c r="AS16" s="546">
        <v>2</v>
      </c>
      <c r="AT16" s="546">
        <v>0</v>
      </c>
      <c r="AU16" s="547">
        <v>1601</v>
      </c>
      <c r="AV16" s="544">
        <v>1183</v>
      </c>
      <c r="AW16" s="545">
        <v>415</v>
      </c>
      <c r="AX16" s="546">
        <v>3</v>
      </c>
      <c r="AY16" s="548">
        <v>0</v>
      </c>
      <c r="AZ16" s="547">
        <v>1021</v>
      </c>
      <c r="BA16" s="544">
        <v>648</v>
      </c>
      <c r="BB16" s="545">
        <v>370</v>
      </c>
      <c r="BC16" s="546">
        <v>3</v>
      </c>
      <c r="BD16" s="548">
        <v>0</v>
      </c>
      <c r="BE16" s="547">
        <v>100</v>
      </c>
      <c r="BF16" s="544">
        <v>82</v>
      </c>
      <c r="BG16" s="545">
        <v>18</v>
      </c>
      <c r="BH16" s="546">
        <v>0</v>
      </c>
      <c r="BI16" s="548">
        <v>0</v>
      </c>
      <c r="BJ16" s="547">
        <v>5</v>
      </c>
      <c r="BK16" s="544">
        <v>3</v>
      </c>
      <c r="BL16" s="545">
        <v>2</v>
      </c>
      <c r="BM16" s="546">
        <v>0</v>
      </c>
      <c r="BN16" s="548">
        <v>0</v>
      </c>
      <c r="BO16" s="547">
        <v>13</v>
      </c>
      <c r="BP16" s="544">
        <v>4</v>
      </c>
      <c r="BQ16" s="545">
        <v>9</v>
      </c>
      <c r="BR16" s="546">
        <v>0</v>
      </c>
      <c r="BS16" s="548">
        <v>0</v>
      </c>
      <c r="BT16" s="547">
        <v>6</v>
      </c>
      <c r="BU16" s="544">
        <v>4</v>
      </c>
      <c r="BV16" s="545">
        <v>2</v>
      </c>
      <c r="BW16" s="546">
        <v>0</v>
      </c>
      <c r="BX16" s="548">
        <v>0</v>
      </c>
      <c r="BY16" s="547">
        <v>59</v>
      </c>
      <c r="BZ16" s="544">
        <v>32</v>
      </c>
      <c r="CA16" s="545">
        <v>27</v>
      </c>
      <c r="CB16" s="546">
        <v>0</v>
      </c>
      <c r="CC16" s="548">
        <v>0</v>
      </c>
      <c r="CD16" s="547">
        <v>39</v>
      </c>
      <c r="CE16" s="544">
        <v>19</v>
      </c>
      <c r="CF16" s="545">
        <v>19</v>
      </c>
      <c r="CG16" s="546">
        <v>1</v>
      </c>
      <c r="CH16" s="548">
        <v>0</v>
      </c>
      <c r="CI16" s="547">
        <v>2</v>
      </c>
      <c r="CJ16" s="544">
        <v>0</v>
      </c>
      <c r="CK16" s="545">
        <v>2</v>
      </c>
      <c r="CL16" s="546">
        <v>0</v>
      </c>
      <c r="CM16" s="548">
        <v>0</v>
      </c>
      <c r="CN16" s="547">
        <v>9</v>
      </c>
      <c r="CO16" s="544">
        <v>6</v>
      </c>
      <c r="CP16" s="545">
        <v>3</v>
      </c>
      <c r="CQ16" s="546">
        <v>0</v>
      </c>
      <c r="CR16" s="548">
        <v>0</v>
      </c>
      <c r="CS16" s="547">
        <v>4</v>
      </c>
      <c r="CT16" s="544">
        <v>2</v>
      </c>
      <c r="CU16" s="545">
        <v>2</v>
      </c>
      <c r="CV16" s="546">
        <v>0</v>
      </c>
      <c r="CW16" s="548">
        <v>0</v>
      </c>
      <c r="CX16" s="547">
        <v>478</v>
      </c>
      <c r="CY16" s="544">
        <v>296</v>
      </c>
      <c r="CZ16" s="545">
        <v>182</v>
      </c>
      <c r="DA16" s="546">
        <v>0</v>
      </c>
      <c r="DB16" s="548">
        <v>0</v>
      </c>
      <c r="DC16" s="549"/>
      <c r="DD16" s="549"/>
      <c r="DE16" s="549"/>
      <c r="DF16" s="549"/>
      <c r="DG16" s="549"/>
    </row>
    <row r="17" spans="1:111" s="110" customFormat="1" x14ac:dyDescent="0.3">
      <c r="A17" s="369" t="s">
        <v>57</v>
      </c>
      <c r="B17" s="88">
        <v>551</v>
      </c>
      <c r="C17" s="89">
        <v>358</v>
      </c>
      <c r="D17" s="90">
        <v>189</v>
      </c>
      <c r="E17" s="118">
        <v>3</v>
      </c>
      <c r="F17" s="118">
        <v>1</v>
      </c>
      <c r="G17" s="198">
        <v>72</v>
      </c>
      <c r="H17" s="89">
        <v>40</v>
      </c>
      <c r="I17" s="90">
        <v>32</v>
      </c>
      <c r="J17" s="118">
        <v>0</v>
      </c>
      <c r="K17" s="199">
        <v>0</v>
      </c>
      <c r="L17" s="88">
        <v>1002</v>
      </c>
      <c r="M17" s="89">
        <v>729</v>
      </c>
      <c r="N17" s="90">
        <v>260</v>
      </c>
      <c r="O17" s="118">
        <v>1</v>
      </c>
      <c r="P17" s="118">
        <v>12</v>
      </c>
      <c r="Q17" s="198">
        <v>0</v>
      </c>
      <c r="R17" s="89">
        <v>0</v>
      </c>
      <c r="S17" s="90">
        <v>0</v>
      </c>
      <c r="T17" s="118">
        <v>0</v>
      </c>
      <c r="U17" s="199">
        <v>0</v>
      </c>
      <c r="V17" s="88">
        <v>561</v>
      </c>
      <c r="W17" s="89">
        <v>380</v>
      </c>
      <c r="X17" s="90">
        <v>172</v>
      </c>
      <c r="Y17" s="118">
        <v>2</v>
      </c>
      <c r="Z17" s="199">
        <v>7</v>
      </c>
      <c r="AA17" s="88">
        <v>90</v>
      </c>
      <c r="AB17" s="89">
        <v>66</v>
      </c>
      <c r="AC17" s="90">
        <v>24</v>
      </c>
      <c r="AD17" s="118">
        <v>0</v>
      </c>
      <c r="AE17" s="199">
        <v>0</v>
      </c>
      <c r="AF17" s="198">
        <v>6</v>
      </c>
      <c r="AG17" s="89">
        <v>2</v>
      </c>
      <c r="AH17" s="90">
        <v>4</v>
      </c>
      <c r="AI17" s="118">
        <v>0</v>
      </c>
      <c r="AJ17" s="199">
        <v>0</v>
      </c>
      <c r="AK17" s="198">
        <v>87</v>
      </c>
      <c r="AL17" s="89">
        <v>61</v>
      </c>
      <c r="AM17" s="90">
        <v>26</v>
      </c>
      <c r="AN17" s="118">
        <v>0</v>
      </c>
      <c r="AO17" s="199">
        <v>0</v>
      </c>
      <c r="AP17" s="198">
        <v>547</v>
      </c>
      <c r="AQ17" s="89">
        <v>364</v>
      </c>
      <c r="AR17" s="90">
        <v>176</v>
      </c>
      <c r="AS17" s="118">
        <v>3</v>
      </c>
      <c r="AT17" s="118">
        <v>4</v>
      </c>
      <c r="AU17" s="198">
        <v>1725</v>
      </c>
      <c r="AV17" s="89">
        <v>1279</v>
      </c>
      <c r="AW17" s="90">
        <v>440</v>
      </c>
      <c r="AX17" s="118">
        <v>6</v>
      </c>
      <c r="AY17" s="199">
        <v>0</v>
      </c>
      <c r="AZ17" s="198">
        <v>640</v>
      </c>
      <c r="BA17" s="89">
        <v>431</v>
      </c>
      <c r="BB17" s="90">
        <v>208</v>
      </c>
      <c r="BC17" s="118">
        <v>1</v>
      </c>
      <c r="BD17" s="199">
        <v>0</v>
      </c>
      <c r="BE17" s="198">
        <v>58</v>
      </c>
      <c r="BF17" s="89">
        <v>42</v>
      </c>
      <c r="BG17" s="90">
        <v>16</v>
      </c>
      <c r="BH17" s="118">
        <v>0</v>
      </c>
      <c r="BI17" s="199">
        <v>0</v>
      </c>
      <c r="BJ17" s="198">
        <v>5</v>
      </c>
      <c r="BK17" s="89">
        <v>3</v>
      </c>
      <c r="BL17" s="90">
        <v>2</v>
      </c>
      <c r="BM17" s="118">
        <v>0</v>
      </c>
      <c r="BN17" s="199">
        <v>0</v>
      </c>
      <c r="BO17" s="198">
        <v>0</v>
      </c>
      <c r="BP17" s="89">
        <v>0</v>
      </c>
      <c r="BQ17" s="90">
        <v>0</v>
      </c>
      <c r="BR17" s="118">
        <v>0</v>
      </c>
      <c r="BS17" s="199">
        <v>0</v>
      </c>
      <c r="BT17" s="198">
        <v>0</v>
      </c>
      <c r="BU17" s="89">
        <v>0</v>
      </c>
      <c r="BV17" s="90">
        <v>0</v>
      </c>
      <c r="BW17" s="118">
        <v>0</v>
      </c>
      <c r="BX17" s="199">
        <v>0</v>
      </c>
      <c r="BY17" s="198">
        <v>14</v>
      </c>
      <c r="BZ17" s="89">
        <v>11</v>
      </c>
      <c r="CA17" s="90">
        <v>3</v>
      </c>
      <c r="CB17" s="118">
        <v>0</v>
      </c>
      <c r="CC17" s="199">
        <v>0</v>
      </c>
      <c r="CD17" s="198">
        <v>6</v>
      </c>
      <c r="CE17" s="89">
        <v>4</v>
      </c>
      <c r="CF17" s="90">
        <v>2</v>
      </c>
      <c r="CG17" s="118">
        <v>0</v>
      </c>
      <c r="CH17" s="199">
        <v>0</v>
      </c>
      <c r="CI17" s="198">
        <v>71</v>
      </c>
      <c r="CJ17" s="89">
        <v>36</v>
      </c>
      <c r="CK17" s="90">
        <v>34</v>
      </c>
      <c r="CL17" s="118">
        <v>1</v>
      </c>
      <c r="CM17" s="199">
        <v>0</v>
      </c>
      <c r="CN17" s="198">
        <v>2</v>
      </c>
      <c r="CO17" s="89">
        <v>1</v>
      </c>
      <c r="CP17" s="90">
        <v>1</v>
      </c>
      <c r="CQ17" s="118">
        <v>0</v>
      </c>
      <c r="CR17" s="199">
        <v>0</v>
      </c>
      <c r="CS17" s="198">
        <v>0</v>
      </c>
      <c r="CT17" s="89">
        <v>0</v>
      </c>
      <c r="CU17" s="90">
        <v>0</v>
      </c>
      <c r="CV17" s="118">
        <v>0</v>
      </c>
      <c r="CW17" s="199">
        <v>0</v>
      </c>
      <c r="CX17" s="198">
        <v>181</v>
      </c>
      <c r="CY17" s="89">
        <v>92</v>
      </c>
      <c r="CZ17" s="90">
        <v>88</v>
      </c>
      <c r="DA17" s="118">
        <v>0</v>
      </c>
      <c r="DB17" s="199">
        <v>1</v>
      </c>
      <c r="DC17" s="157"/>
      <c r="DD17" s="157"/>
      <c r="DE17" s="157"/>
      <c r="DF17" s="157"/>
      <c r="DG17" s="157"/>
    </row>
    <row r="18" spans="1:111" s="106" customFormat="1" x14ac:dyDescent="0.3">
      <c r="A18" s="374" t="s">
        <v>58</v>
      </c>
      <c r="B18" s="97">
        <v>7</v>
      </c>
      <c r="C18" s="55">
        <v>4</v>
      </c>
      <c r="D18" s="56">
        <v>3</v>
      </c>
      <c r="E18" s="101">
        <v>0</v>
      </c>
      <c r="F18" s="101">
        <v>0</v>
      </c>
      <c r="G18" s="196">
        <v>264</v>
      </c>
      <c r="H18" s="55">
        <v>126</v>
      </c>
      <c r="I18" s="56">
        <v>138</v>
      </c>
      <c r="J18" s="101">
        <v>0</v>
      </c>
      <c r="K18" s="197">
        <v>0</v>
      </c>
      <c r="L18" s="97">
        <v>45</v>
      </c>
      <c r="M18" s="55">
        <v>28</v>
      </c>
      <c r="N18" s="56">
        <v>17</v>
      </c>
      <c r="O18" s="101">
        <v>0</v>
      </c>
      <c r="P18" s="101">
        <v>0</v>
      </c>
      <c r="Q18" s="196">
        <v>352</v>
      </c>
      <c r="R18" s="55">
        <v>176</v>
      </c>
      <c r="S18" s="56">
        <v>175</v>
      </c>
      <c r="T18" s="101">
        <v>1</v>
      </c>
      <c r="U18" s="197">
        <v>0</v>
      </c>
      <c r="V18" s="97">
        <v>64</v>
      </c>
      <c r="W18" s="55">
        <v>14</v>
      </c>
      <c r="X18" s="56">
        <v>49</v>
      </c>
      <c r="Y18" s="101">
        <v>1</v>
      </c>
      <c r="Z18" s="197">
        <v>0</v>
      </c>
      <c r="AA18" s="97">
        <v>0</v>
      </c>
      <c r="AB18" s="55">
        <v>0</v>
      </c>
      <c r="AC18" s="56">
        <v>0</v>
      </c>
      <c r="AD18" s="101">
        <v>0</v>
      </c>
      <c r="AE18" s="197">
        <v>0</v>
      </c>
      <c r="AF18" s="196">
        <v>0</v>
      </c>
      <c r="AG18" s="55">
        <v>0</v>
      </c>
      <c r="AH18" s="56">
        <v>0</v>
      </c>
      <c r="AI18" s="101">
        <v>0</v>
      </c>
      <c r="AJ18" s="197">
        <v>0</v>
      </c>
      <c r="AK18" s="196">
        <v>5</v>
      </c>
      <c r="AL18" s="55">
        <v>3</v>
      </c>
      <c r="AM18" s="56">
        <v>2</v>
      </c>
      <c r="AN18" s="101">
        <v>0</v>
      </c>
      <c r="AO18" s="197">
        <v>0</v>
      </c>
      <c r="AP18" s="196">
        <v>11</v>
      </c>
      <c r="AQ18" s="55">
        <v>6</v>
      </c>
      <c r="AR18" s="56">
        <v>5</v>
      </c>
      <c r="AS18" s="101">
        <v>0</v>
      </c>
      <c r="AT18" s="101">
        <v>0</v>
      </c>
      <c r="AU18" s="196">
        <v>255</v>
      </c>
      <c r="AV18" s="55">
        <v>177</v>
      </c>
      <c r="AW18" s="56">
        <v>78</v>
      </c>
      <c r="AX18" s="101">
        <v>0</v>
      </c>
      <c r="AY18" s="197">
        <v>0</v>
      </c>
      <c r="AZ18" s="196">
        <v>57</v>
      </c>
      <c r="BA18" s="55">
        <v>42</v>
      </c>
      <c r="BB18" s="56">
        <v>15</v>
      </c>
      <c r="BC18" s="101">
        <v>0</v>
      </c>
      <c r="BD18" s="197">
        <v>0</v>
      </c>
      <c r="BE18" s="196">
        <v>0</v>
      </c>
      <c r="BF18" s="55">
        <v>0</v>
      </c>
      <c r="BG18" s="56">
        <v>0</v>
      </c>
      <c r="BH18" s="101">
        <v>0</v>
      </c>
      <c r="BI18" s="197">
        <v>0</v>
      </c>
      <c r="BJ18" s="196">
        <v>0</v>
      </c>
      <c r="BK18" s="55">
        <v>0</v>
      </c>
      <c r="BL18" s="56">
        <v>0</v>
      </c>
      <c r="BM18" s="101">
        <v>0</v>
      </c>
      <c r="BN18" s="197">
        <v>0</v>
      </c>
      <c r="BO18" s="196">
        <v>0</v>
      </c>
      <c r="BP18" s="55">
        <v>0</v>
      </c>
      <c r="BQ18" s="56">
        <v>0</v>
      </c>
      <c r="BR18" s="101">
        <v>0</v>
      </c>
      <c r="BS18" s="197">
        <v>0</v>
      </c>
      <c r="BT18" s="196">
        <v>0</v>
      </c>
      <c r="BU18" s="55">
        <v>0</v>
      </c>
      <c r="BV18" s="56">
        <v>0</v>
      </c>
      <c r="BW18" s="101">
        <v>0</v>
      </c>
      <c r="BX18" s="197">
        <v>0</v>
      </c>
      <c r="BY18" s="196">
        <v>0</v>
      </c>
      <c r="BZ18" s="55">
        <v>0</v>
      </c>
      <c r="CA18" s="56">
        <v>0</v>
      </c>
      <c r="CB18" s="101">
        <v>0</v>
      </c>
      <c r="CC18" s="197">
        <v>0</v>
      </c>
      <c r="CD18" s="196">
        <v>0</v>
      </c>
      <c r="CE18" s="55">
        <v>0</v>
      </c>
      <c r="CF18" s="56">
        <v>0</v>
      </c>
      <c r="CG18" s="101">
        <v>0</v>
      </c>
      <c r="CH18" s="197">
        <v>0</v>
      </c>
      <c r="CI18" s="196">
        <v>0</v>
      </c>
      <c r="CJ18" s="55">
        <v>0</v>
      </c>
      <c r="CK18" s="56">
        <v>0</v>
      </c>
      <c r="CL18" s="101">
        <v>0</v>
      </c>
      <c r="CM18" s="197">
        <v>0</v>
      </c>
      <c r="CN18" s="196">
        <v>0</v>
      </c>
      <c r="CO18" s="55">
        <v>0</v>
      </c>
      <c r="CP18" s="56">
        <v>0</v>
      </c>
      <c r="CQ18" s="101">
        <v>0</v>
      </c>
      <c r="CR18" s="197">
        <v>0</v>
      </c>
      <c r="CS18" s="196">
        <v>58</v>
      </c>
      <c r="CT18" s="55">
        <v>40</v>
      </c>
      <c r="CU18" s="56">
        <v>18</v>
      </c>
      <c r="CV18" s="101">
        <v>0</v>
      </c>
      <c r="CW18" s="197">
        <v>0</v>
      </c>
      <c r="CX18" s="196">
        <v>88</v>
      </c>
      <c r="CY18" s="55">
        <v>50</v>
      </c>
      <c r="CZ18" s="56">
        <v>38</v>
      </c>
      <c r="DA18" s="101">
        <v>0</v>
      </c>
      <c r="DB18" s="197">
        <v>0</v>
      </c>
      <c r="DC18" s="157"/>
      <c r="DD18" s="157"/>
      <c r="DE18" s="157"/>
      <c r="DF18" s="157"/>
      <c r="DG18" s="157"/>
    </row>
    <row r="19" spans="1:111" s="110" customFormat="1" x14ac:dyDescent="0.3">
      <c r="A19" s="369" t="s">
        <v>59</v>
      </c>
      <c r="B19" s="88">
        <v>81</v>
      </c>
      <c r="C19" s="89">
        <v>40</v>
      </c>
      <c r="D19" s="90">
        <v>40</v>
      </c>
      <c r="E19" s="118">
        <v>1</v>
      </c>
      <c r="F19" s="118">
        <v>0</v>
      </c>
      <c r="G19" s="198">
        <v>0</v>
      </c>
      <c r="H19" s="89">
        <v>0</v>
      </c>
      <c r="I19" s="90">
        <v>0</v>
      </c>
      <c r="J19" s="118">
        <v>0</v>
      </c>
      <c r="K19" s="199">
        <v>0</v>
      </c>
      <c r="L19" s="88">
        <v>0</v>
      </c>
      <c r="M19" s="89">
        <v>0</v>
      </c>
      <c r="N19" s="90">
        <v>0</v>
      </c>
      <c r="O19" s="118">
        <v>0</v>
      </c>
      <c r="P19" s="118">
        <v>0</v>
      </c>
      <c r="Q19" s="198">
        <v>160</v>
      </c>
      <c r="R19" s="89">
        <v>90</v>
      </c>
      <c r="S19" s="90">
        <v>70</v>
      </c>
      <c r="T19" s="118">
        <v>0</v>
      </c>
      <c r="U19" s="199">
        <v>0</v>
      </c>
      <c r="V19" s="88">
        <v>5</v>
      </c>
      <c r="W19" s="89">
        <v>2</v>
      </c>
      <c r="X19" s="90">
        <v>3</v>
      </c>
      <c r="Y19" s="118">
        <v>0</v>
      </c>
      <c r="Z19" s="199">
        <v>0</v>
      </c>
      <c r="AA19" s="88">
        <v>0</v>
      </c>
      <c r="AB19" s="89">
        <v>0</v>
      </c>
      <c r="AC19" s="90">
        <v>0</v>
      </c>
      <c r="AD19" s="118">
        <v>0</v>
      </c>
      <c r="AE19" s="199">
        <v>0</v>
      </c>
      <c r="AF19" s="198">
        <v>0</v>
      </c>
      <c r="AG19" s="89">
        <v>0</v>
      </c>
      <c r="AH19" s="90">
        <v>0</v>
      </c>
      <c r="AI19" s="118">
        <v>0</v>
      </c>
      <c r="AJ19" s="199">
        <v>0</v>
      </c>
      <c r="AK19" s="198">
        <v>0</v>
      </c>
      <c r="AL19" s="89">
        <v>0</v>
      </c>
      <c r="AM19" s="90">
        <v>0</v>
      </c>
      <c r="AN19" s="118">
        <v>0</v>
      </c>
      <c r="AO19" s="199">
        <v>0</v>
      </c>
      <c r="AP19" s="198">
        <v>6</v>
      </c>
      <c r="AQ19" s="89">
        <v>4</v>
      </c>
      <c r="AR19" s="90">
        <v>2</v>
      </c>
      <c r="AS19" s="118">
        <v>0</v>
      </c>
      <c r="AT19" s="118">
        <v>0</v>
      </c>
      <c r="AU19" s="198">
        <v>0</v>
      </c>
      <c r="AV19" s="89">
        <v>0</v>
      </c>
      <c r="AW19" s="90">
        <v>0</v>
      </c>
      <c r="AX19" s="118">
        <v>0</v>
      </c>
      <c r="AY19" s="199">
        <v>0</v>
      </c>
      <c r="AZ19" s="198">
        <v>0</v>
      </c>
      <c r="BA19" s="89">
        <v>0</v>
      </c>
      <c r="BB19" s="90">
        <v>0</v>
      </c>
      <c r="BC19" s="118">
        <v>0</v>
      </c>
      <c r="BD19" s="199">
        <v>0</v>
      </c>
      <c r="BE19" s="198">
        <v>0</v>
      </c>
      <c r="BF19" s="89">
        <v>0</v>
      </c>
      <c r="BG19" s="90">
        <v>0</v>
      </c>
      <c r="BH19" s="118">
        <v>0</v>
      </c>
      <c r="BI19" s="199">
        <v>0</v>
      </c>
      <c r="BJ19" s="198">
        <v>0</v>
      </c>
      <c r="BK19" s="89">
        <v>0</v>
      </c>
      <c r="BL19" s="90">
        <v>0</v>
      </c>
      <c r="BM19" s="118">
        <v>0</v>
      </c>
      <c r="BN19" s="199">
        <v>0</v>
      </c>
      <c r="BO19" s="198">
        <v>0</v>
      </c>
      <c r="BP19" s="89">
        <v>0</v>
      </c>
      <c r="BQ19" s="90">
        <v>0</v>
      </c>
      <c r="BR19" s="118">
        <v>0</v>
      </c>
      <c r="BS19" s="199">
        <v>0</v>
      </c>
      <c r="BT19" s="198">
        <v>0</v>
      </c>
      <c r="BU19" s="89">
        <v>0</v>
      </c>
      <c r="BV19" s="90">
        <v>0</v>
      </c>
      <c r="BW19" s="118">
        <v>0</v>
      </c>
      <c r="BX19" s="199">
        <v>0</v>
      </c>
      <c r="BY19" s="198">
        <v>0</v>
      </c>
      <c r="BZ19" s="89">
        <v>0</v>
      </c>
      <c r="CA19" s="90">
        <v>0</v>
      </c>
      <c r="CB19" s="118">
        <v>0</v>
      </c>
      <c r="CC19" s="199">
        <v>0</v>
      </c>
      <c r="CD19" s="198">
        <v>0</v>
      </c>
      <c r="CE19" s="89">
        <v>0</v>
      </c>
      <c r="CF19" s="90">
        <v>0</v>
      </c>
      <c r="CG19" s="118">
        <v>0</v>
      </c>
      <c r="CH19" s="199">
        <v>0</v>
      </c>
      <c r="CI19" s="198">
        <v>0</v>
      </c>
      <c r="CJ19" s="89">
        <v>0</v>
      </c>
      <c r="CK19" s="90">
        <v>0</v>
      </c>
      <c r="CL19" s="118">
        <v>0</v>
      </c>
      <c r="CM19" s="199">
        <v>0</v>
      </c>
      <c r="CN19" s="198">
        <v>0</v>
      </c>
      <c r="CO19" s="89">
        <v>0</v>
      </c>
      <c r="CP19" s="90">
        <v>0</v>
      </c>
      <c r="CQ19" s="118">
        <v>0</v>
      </c>
      <c r="CR19" s="199">
        <v>0</v>
      </c>
      <c r="CS19" s="198">
        <v>72</v>
      </c>
      <c r="CT19" s="89">
        <v>46</v>
      </c>
      <c r="CU19" s="90">
        <v>26</v>
      </c>
      <c r="CV19" s="118">
        <v>0</v>
      </c>
      <c r="CW19" s="199">
        <v>0</v>
      </c>
      <c r="CX19" s="198">
        <v>3</v>
      </c>
      <c r="CY19" s="89">
        <v>1</v>
      </c>
      <c r="CZ19" s="90">
        <v>2</v>
      </c>
      <c r="DA19" s="118">
        <v>0</v>
      </c>
      <c r="DB19" s="199">
        <v>0</v>
      </c>
      <c r="DC19" s="157"/>
      <c r="DD19" s="157"/>
      <c r="DE19" s="157"/>
      <c r="DF19" s="157"/>
      <c r="DG19" s="157"/>
    </row>
    <row r="20" spans="1:111" s="106" customFormat="1" x14ac:dyDescent="0.3">
      <c r="A20" s="374" t="s">
        <v>60</v>
      </c>
      <c r="B20" s="97">
        <v>281</v>
      </c>
      <c r="C20" s="55">
        <v>187</v>
      </c>
      <c r="D20" s="56">
        <v>90</v>
      </c>
      <c r="E20" s="101">
        <v>4</v>
      </c>
      <c r="F20" s="101">
        <v>0</v>
      </c>
      <c r="G20" s="196">
        <v>87</v>
      </c>
      <c r="H20" s="55">
        <v>53</v>
      </c>
      <c r="I20" s="56">
        <v>33</v>
      </c>
      <c r="J20" s="101">
        <v>1</v>
      </c>
      <c r="K20" s="197">
        <v>0</v>
      </c>
      <c r="L20" s="97">
        <v>345</v>
      </c>
      <c r="M20" s="55">
        <v>251</v>
      </c>
      <c r="N20" s="56">
        <v>94</v>
      </c>
      <c r="O20" s="101">
        <v>0</v>
      </c>
      <c r="P20" s="101">
        <v>0</v>
      </c>
      <c r="Q20" s="196">
        <v>0</v>
      </c>
      <c r="R20" s="55">
        <v>0</v>
      </c>
      <c r="S20" s="56">
        <v>0</v>
      </c>
      <c r="T20" s="101">
        <v>0</v>
      </c>
      <c r="U20" s="197">
        <v>0</v>
      </c>
      <c r="V20" s="97">
        <v>230</v>
      </c>
      <c r="W20" s="55">
        <v>164</v>
      </c>
      <c r="X20" s="56">
        <v>64</v>
      </c>
      <c r="Y20" s="101">
        <v>2</v>
      </c>
      <c r="Z20" s="197">
        <v>0</v>
      </c>
      <c r="AA20" s="97">
        <v>108</v>
      </c>
      <c r="AB20" s="55">
        <v>82</v>
      </c>
      <c r="AC20" s="56">
        <v>26</v>
      </c>
      <c r="AD20" s="101">
        <v>0</v>
      </c>
      <c r="AE20" s="197">
        <v>0</v>
      </c>
      <c r="AF20" s="196">
        <v>1</v>
      </c>
      <c r="AG20" s="55">
        <v>1</v>
      </c>
      <c r="AH20" s="56">
        <v>0</v>
      </c>
      <c r="AI20" s="101">
        <v>0</v>
      </c>
      <c r="AJ20" s="197">
        <v>0</v>
      </c>
      <c r="AK20" s="196">
        <v>11</v>
      </c>
      <c r="AL20" s="55">
        <v>7</v>
      </c>
      <c r="AM20" s="56">
        <v>4</v>
      </c>
      <c r="AN20" s="101">
        <v>0</v>
      </c>
      <c r="AO20" s="197">
        <v>0</v>
      </c>
      <c r="AP20" s="196">
        <v>117</v>
      </c>
      <c r="AQ20" s="55">
        <v>76</v>
      </c>
      <c r="AR20" s="56">
        <v>40</v>
      </c>
      <c r="AS20" s="101">
        <v>1</v>
      </c>
      <c r="AT20" s="101">
        <v>0</v>
      </c>
      <c r="AU20" s="196">
        <v>629</v>
      </c>
      <c r="AV20" s="55">
        <v>451</v>
      </c>
      <c r="AW20" s="56">
        <v>174</v>
      </c>
      <c r="AX20" s="101">
        <v>4</v>
      </c>
      <c r="AY20" s="197">
        <v>0</v>
      </c>
      <c r="AZ20" s="196">
        <v>722</v>
      </c>
      <c r="BA20" s="55">
        <v>478</v>
      </c>
      <c r="BB20" s="56">
        <v>242</v>
      </c>
      <c r="BC20" s="101">
        <v>2</v>
      </c>
      <c r="BD20" s="197">
        <v>0</v>
      </c>
      <c r="BE20" s="196">
        <v>50</v>
      </c>
      <c r="BF20" s="55">
        <v>36</v>
      </c>
      <c r="BG20" s="56">
        <v>14</v>
      </c>
      <c r="BH20" s="101">
        <v>0</v>
      </c>
      <c r="BI20" s="197">
        <v>0</v>
      </c>
      <c r="BJ20" s="196">
        <v>1</v>
      </c>
      <c r="BK20" s="55">
        <v>1</v>
      </c>
      <c r="BL20" s="56">
        <v>0</v>
      </c>
      <c r="BM20" s="101">
        <v>0</v>
      </c>
      <c r="BN20" s="197">
        <v>0</v>
      </c>
      <c r="BO20" s="196">
        <v>2</v>
      </c>
      <c r="BP20" s="55">
        <v>2</v>
      </c>
      <c r="BQ20" s="56">
        <v>0</v>
      </c>
      <c r="BR20" s="101">
        <v>0</v>
      </c>
      <c r="BS20" s="197">
        <v>0</v>
      </c>
      <c r="BT20" s="196">
        <v>0</v>
      </c>
      <c r="BU20" s="55">
        <v>0</v>
      </c>
      <c r="BV20" s="56">
        <v>0</v>
      </c>
      <c r="BW20" s="101">
        <v>0</v>
      </c>
      <c r="BX20" s="197">
        <v>0</v>
      </c>
      <c r="BY20" s="196">
        <v>17</v>
      </c>
      <c r="BZ20" s="55">
        <v>9</v>
      </c>
      <c r="CA20" s="56">
        <v>8</v>
      </c>
      <c r="CB20" s="101">
        <v>0</v>
      </c>
      <c r="CC20" s="197">
        <v>0</v>
      </c>
      <c r="CD20" s="196">
        <v>20</v>
      </c>
      <c r="CE20" s="55">
        <v>12</v>
      </c>
      <c r="CF20" s="56">
        <v>7</v>
      </c>
      <c r="CG20" s="101">
        <v>1</v>
      </c>
      <c r="CH20" s="197">
        <v>0</v>
      </c>
      <c r="CI20" s="196">
        <v>11</v>
      </c>
      <c r="CJ20" s="55">
        <v>8</v>
      </c>
      <c r="CK20" s="56">
        <v>2</v>
      </c>
      <c r="CL20" s="101">
        <v>1</v>
      </c>
      <c r="CM20" s="197">
        <v>0</v>
      </c>
      <c r="CN20" s="196">
        <v>2</v>
      </c>
      <c r="CO20" s="55">
        <v>1</v>
      </c>
      <c r="CP20" s="56">
        <v>1</v>
      </c>
      <c r="CQ20" s="101">
        <v>0</v>
      </c>
      <c r="CR20" s="197">
        <v>0</v>
      </c>
      <c r="CS20" s="196">
        <v>1</v>
      </c>
      <c r="CT20" s="55">
        <v>0</v>
      </c>
      <c r="CU20" s="56">
        <v>1</v>
      </c>
      <c r="CV20" s="101">
        <v>0</v>
      </c>
      <c r="CW20" s="197">
        <v>0</v>
      </c>
      <c r="CX20" s="196">
        <v>210</v>
      </c>
      <c r="CY20" s="55">
        <v>133</v>
      </c>
      <c r="CZ20" s="56">
        <v>74</v>
      </c>
      <c r="DA20" s="101">
        <v>3</v>
      </c>
      <c r="DB20" s="197">
        <v>0</v>
      </c>
      <c r="DC20" s="157"/>
      <c r="DD20" s="157"/>
      <c r="DE20" s="157"/>
      <c r="DF20" s="157"/>
      <c r="DG20" s="157"/>
    </row>
    <row r="21" spans="1:111" ht="18" thickBot="1" x14ac:dyDescent="0.35">
      <c r="A21" s="470" t="s">
        <v>0</v>
      </c>
      <c r="B21" s="461">
        <f t="shared" ref="B21:AG21" si="0">SUM(B8:B20)</f>
        <v>3245</v>
      </c>
      <c r="C21" s="462">
        <f t="shared" si="0"/>
        <v>2037</v>
      </c>
      <c r="D21" s="462">
        <f t="shared" si="0"/>
        <v>1182</v>
      </c>
      <c r="E21" s="462">
        <f t="shared" si="0"/>
        <v>19</v>
      </c>
      <c r="F21" s="463">
        <f t="shared" si="0"/>
        <v>7</v>
      </c>
      <c r="G21" s="464">
        <f t="shared" si="0"/>
        <v>1193</v>
      </c>
      <c r="H21" s="465">
        <f t="shared" si="0"/>
        <v>581</v>
      </c>
      <c r="I21" s="465">
        <f t="shared" si="0"/>
        <v>598</v>
      </c>
      <c r="J21" s="465">
        <f t="shared" si="0"/>
        <v>1</v>
      </c>
      <c r="K21" s="463">
        <f t="shared" si="0"/>
        <v>13</v>
      </c>
      <c r="L21" s="464">
        <f t="shared" si="0"/>
        <v>8625</v>
      </c>
      <c r="M21" s="465">
        <f t="shared" si="0"/>
        <v>6100</v>
      </c>
      <c r="N21" s="465">
        <f t="shared" si="0"/>
        <v>2350</v>
      </c>
      <c r="O21" s="465">
        <f t="shared" si="0"/>
        <v>21</v>
      </c>
      <c r="P21" s="463">
        <f t="shared" si="0"/>
        <v>154</v>
      </c>
      <c r="Q21" s="464">
        <f t="shared" si="0"/>
        <v>1967</v>
      </c>
      <c r="R21" s="465">
        <f t="shared" si="0"/>
        <v>993</v>
      </c>
      <c r="S21" s="465">
        <f t="shared" si="0"/>
        <v>966</v>
      </c>
      <c r="T21" s="465">
        <f t="shared" si="0"/>
        <v>4</v>
      </c>
      <c r="U21" s="463">
        <f t="shared" si="0"/>
        <v>4</v>
      </c>
      <c r="V21" s="466">
        <f t="shared" si="0"/>
        <v>4818</v>
      </c>
      <c r="W21" s="449">
        <f t="shared" si="0"/>
        <v>3102</v>
      </c>
      <c r="X21" s="465">
        <f t="shared" si="0"/>
        <v>1670</v>
      </c>
      <c r="Y21" s="465">
        <f t="shared" si="0"/>
        <v>31</v>
      </c>
      <c r="Z21" s="463">
        <f t="shared" si="0"/>
        <v>15</v>
      </c>
      <c r="AA21" s="450">
        <f t="shared" si="0"/>
        <v>1047</v>
      </c>
      <c r="AB21" s="463">
        <f t="shared" si="0"/>
        <v>750</v>
      </c>
      <c r="AC21" s="467">
        <f t="shared" si="0"/>
        <v>281</v>
      </c>
      <c r="AD21" s="463">
        <f t="shared" si="0"/>
        <v>6</v>
      </c>
      <c r="AE21" s="468">
        <f t="shared" si="0"/>
        <v>10</v>
      </c>
      <c r="AF21" s="464">
        <f t="shared" si="0"/>
        <v>55</v>
      </c>
      <c r="AG21" s="465">
        <f t="shared" si="0"/>
        <v>35</v>
      </c>
      <c r="AH21" s="465">
        <f t="shared" ref="AH21:BI21" si="1">SUM(AH8:AH20)</f>
        <v>20</v>
      </c>
      <c r="AI21" s="465">
        <f t="shared" si="1"/>
        <v>0</v>
      </c>
      <c r="AJ21" s="463">
        <f t="shared" si="1"/>
        <v>0</v>
      </c>
      <c r="AK21" s="464">
        <f t="shared" si="1"/>
        <v>311</v>
      </c>
      <c r="AL21" s="465">
        <f t="shared" si="1"/>
        <v>197</v>
      </c>
      <c r="AM21" s="465">
        <f t="shared" si="1"/>
        <v>111</v>
      </c>
      <c r="AN21" s="465">
        <f t="shared" si="1"/>
        <v>3</v>
      </c>
      <c r="AO21" s="463">
        <f t="shared" si="1"/>
        <v>0</v>
      </c>
      <c r="AP21" s="464">
        <f t="shared" si="1"/>
        <v>2258</v>
      </c>
      <c r="AQ21" s="465">
        <f t="shared" si="1"/>
        <v>1507</v>
      </c>
      <c r="AR21" s="465">
        <f t="shared" si="1"/>
        <v>721</v>
      </c>
      <c r="AS21" s="465">
        <f t="shared" si="1"/>
        <v>17</v>
      </c>
      <c r="AT21" s="469">
        <f t="shared" si="1"/>
        <v>13</v>
      </c>
      <c r="AU21" s="464">
        <f t="shared" si="1"/>
        <v>10305</v>
      </c>
      <c r="AV21" s="465">
        <f t="shared" si="1"/>
        <v>7799</v>
      </c>
      <c r="AW21" s="465">
        <f t="shared" si="1"/>
        <v>2417</v>
      </c>
      <c r="AX21" s="465">
        <f t="shared" si="1"/>
        <v>40</v>
      </c>
      <c r="AY21" s="463">
        <f t="shared" si="1"/>
        <v>49</v>
      </c>
      <c r="AZ21" s="464">
        <f t="shared" si="1"/>
        <v>6783</v>
      </c>
      <c r="BA21" s="465">
        <f t="shared" si="1"/>
        <v>4429</v>
      </c>
      <c r="BB21" s="465">
        <f t="shared" si="1"/>
        <v>2319</v>
      </c>
      <c r="BC21" s="465">
        <f t="shared" si="1"/>
        <v>25</v>
      </c>
      <c r="BD21" s="463">
        <f t="shared" si="1"/>
        <v>10</v>
      </c>
      <c r="BE21" s="464">
        <f>SUM(BE8:BE20)</f>
        <v>1259</v>
      </c>
      <c r="BF21" s="465">
        <f t="shared" si="1"/>
        <v>766</v>
      </c>
      <c r="BG21" s="465">
        <f t="shared" si="1"/>
        <v>456</v>
      </c>
      <c r="BH21" s="465">
        <f t="shared" si="1"/>
        <v>7</v>
      </c>
      <c r="BI21" s="463">
        <f t="shared" si="1"/>
        <v>30</v>
      </c>
      <c r="BJ21" s="464">
        <f t="shared" ref="BJ21" si="2">SUM(BJ8:BJ20)</f>
        <v>33</v>
      </c>
      <c r="BK21" s="465">
        <f t="shared" ref="BK21" si="3">SUM(BK8:BK20)</f>
        <v>19</v>
      </c>
      <c r="BL21" s="465">
        <f t="shared" ref="BL21" si="4">SUM(BL8:BL20)</f>
        <v>12</v>
      </c>
      <c r="BM21" s="465">
        <f t="shared" ref="BM21" si="5">SUM(BM8:BM20)</f>
        <v>1</v>
      </c>
      <c r="BN21" s="463">
        <f t="shared" ref="BN21" si="6">SUM(BN8:BN20)</f>
        <v>1</v>
      </c>
      <c r="BO21" s="464">
        <f>SUM(BO8:BO20)</f>
        <v>1859</v>
      </c>
      <c r="BP21" s="465">
        <f t="shared" ref="BP21" si="7">SUM(BP8:BP20)</f>
        <v>580</v>
      </c>
      <c r="BQ21" s="465">
        <f t="shared" ref="BQ21" si="8">SUM(BQ8:BQ20)</f>
        <v>1275</v>
      </c>
      <c r="BR21" s="465">
        <f t="shared" ref="BR21" si="9">SUM(BR8:BR20)</f>
        <v>4</v>
      </c>
      <c r="BS21" s="463">
        <f t="shared" ref="BS21" si="10">SUM(BS8:BS20)</f>
        <v>0</v>
      </c>
      <c r="BT21" s="464">
        <f>SUM(BT8:BT20)</f>
        <v>277</v>
      </c>
      <c r="BU21" s="465">
        <f t="shared" ref="BU21" si="11">SUM(BU8:BU20)</f>
        <v>159</v>
      </c>
      <c r="BV21" s="465">
        <f t="shared" ref="BV21" si="12">SUM(BV8:BV20)</f>
        <v>110</v>
      </c>
      <c r="BW21" s="465">
        <f t="shared" ref="BW21" si="13">SUM(BW8:BW20)</f>
        <v>8</v>
      </c>
      <c r="BX21" s="463">
        <f t="shared" ref="BX21" si="14">SUM(BX8:BX20)</f>
        <v>0</v>
      </c>
      <c r="BY21" s="464">
        <f t="shared" ref="BY21" si="15">SUM(BY8:BY20)</f>
        <v>1618</v>
      </c>
      <c r="BZ21" s="465">
        <f t="shared" ref="BZ21" si="16">SUM(BZ8:BZ20)</f>
        <v>1056</v>
      </c>
      <c r="CA21" s="465">
        <f t="shared" ref="CA21" si="17">SUM(CA8:CA20)</f>
        <v>407</v>
      </c>
      <c r="CB21" s="465">
        <f t="shared" ref="CB21" si="18">SUM(CB8:CB20)</f>
        <v>155</v>
      </c>
      <c r="CC21" s="463">
        <f t="shared" ref="CC21" si="19">SUM(CC8:CC20)</f>
        <v>0</v>
      </c>
      <c r="CD21" s="464">
        <f t="shared" ref="CD21" si="20">SUM(CD8:CD20)</f>
        <v>293</v>
      </c>
      <c r="CE21" s="465">
        <f t="shared" ref="CE21" si="21">SUM(CE8:CE20)</f>
        <v>161</v>
      </c>
      <c r="CF21" s="465">
        <f t="shared" ref="CF21" si="22">SUM(CF8:CF20)</f>
        <v>129</v>
      </c>
      <c r="CG21" s="465">
        <f t="shared" ref="CG21" si="23">SUM(CG8:CG20)</f>
        <v>3</v>
      </c>
      <c r="CH21" s="463">
        <f t="shared" ref="CH21" si="24">SUM(CH8:CH20)</f>
        <v>0</v>
      </c>
      <c r="CI21" s="464">
        <f t="shared" ref="CI21" si="25">SUM(CI8:CI20)</f>
        <v>481</v>
      </c>
      <c r="CJ21" s="465">
        <f t="shared" ref="CJ21" si="26">SUM(CJ8:CJ20)</f>
        <v>263</v>
      </c>
      <c r="CK21" s="465">
        <f t="shared" ref="CK21" si="27">SUM(CK8:CK20)</f>
        <v>214</v>
      </c>
      <c r="CL21" s="465">
        <f t="shared" ref="CL21" si="28">SUM(CL8:CL20)</f>
        <v>4</v>
      </c>
      <c r="CM21" s="463">
        <f t="shared" ref="CM21" si="29">SUM(CM8:CM20)</f>
        <v>0</v>
      </c>
      <c r="CN21" s="464">
        <f>SUM(CN8:CN20)</f>
        <v>26</v>
      </c>
      <c r="CO21" s="465">
        <f>SUM(CO8:CO20)</f>
        <v>19</v>
      </c>
      <c r="CP21" s="465">
        <f>SUM(CP8:CP20)</f>
        <v>7</v>
      </c>
      <c r="CQ21" s="465">
        <f>SUM(CQ8:CQ20)</f>
        <v>0</v>
      </c>
      <c r="CR21" s="463">
        <f>SUM(CR8:CR20)</f>
        <v>0</v>
      </c>
      <c r="CS21" s="464">
        <f t="shared" ref="CS21" si="30">SUM(CS8:CS20)</f>
        <v>206</v>
      </c>
      <c r="CT21" s="465">
        <f t="shared" ref="CT21" si="31">SUM(CT8:CT20)</f>
        <v>121</v>
      </c>
      <c r="CU21" s="465">
        <f t="shared" ref="CU21" si="32">SUM(CU8:CU20)</f>
        <v>85</v>
      </c>
      <c r="CV21" s="465">
        <f t="shared" ref="CV21" si="33">SUM(CV8:CV20)</f>
        <v>0</v>
      </c>
      <c r="CW21" s="463">
        <f t="shared" ref="CW21" si="34">SUM(CW8:CW20)</f>
        <v>0</v>
      </c>
      <c r="CX21" s="464">
        <f t="shared" ref="CX21" si="35">SUM(CX8:CX20)</f>
        <v>2178</v>
      </c>
      <c r="CY21" s="465">
        <f t="shared" ref="CY21" si="36">SUM(CY8:CY20)</f>
        <v>1210</v>
      </c>
      <c r="CZ21" s="465">
        <f t="shared" ref="CZ21" si="37">SUM(CZ8:CZ20)</f>
        <v>904</v>
      </c>
      <c r="DA21" s="465">
        <f t="shared" ref="DA21" si="38">SUM(DA8:DA20)</f>
        <v>31</v>
      </c>
      <c r="DB21" s="463">
        <f t="shared" ref="DB21" si="39">SUM(DB8:DB20)</f>
        <v>33</v>
      </c>
      <c r="DC21" s="157"/>
      <c r="DD21" s="157"/>
      <c r="DE21" s="157"/>
      <c r="DF21" s="157"/>
      <c r="DG21" s="157"/>
    </row>
    <row r="22" spans="1:111" x14ac:dyDescent="0.3">
      <c r="AC22" s="207"/>
    </row>
    <row r="24" spans="1:111" s="44" customFormat="1" x14ac:dyDescent="0.3">
      <c r="B24" s="2"/>
      <c r="C24" s="2"/>
      <c r="D24" s="2"/>
      <c r="E24" s="2"/>
      <c r="F24" s="2"/>
      <c r="G24" s="2"/>
      <c r="H24" s="2"/>
      <c r="I24" s="2"/>
      <c r="J24" s="2"/>
      <c r="K24" s="2"/>
      <c r="L24" s="2"/>
      <c r="M24" s="2"/>
      <c r="N24" s="2"/>
      <c r="O24" s="2"/>
      <c r="P24" s="2"/>
      <c r="Q24" s="2"/>
      <c r="R24" s="2"/>
      <c r="S24" s="2"/>
      <c r="T24" s="2"/>
      <c r="U24" s="2"/>
      <c r="V24" s="2"/>
      <c r="W24" s="2"/>
      <c r="X24" s="2"/>
    </row>
    <row r="25" spans="1:111" x14ac:dyDescent="0.3">
      <c r="A25" s="17"/>
      <c r="B25" s="44" t="s">
        <v>34</v>
      </c>
      <c r="C25" s="51"/>
      <c r="D25" s="51"/>
      <c r="E25" s="51"/>
      <c r="F25" s="44"/>
      <c r="G25" s="44"/>
      <c r="H25" s="44"/>
      <c r="I25" s="44"/>
      <c r="J25" s="44"/>
      <c r="K25" s="51"/>
      <c r="L25" s="44"/>
      <c r="M25" s="44"/>
      <c r="N25" s="44"/>
      <c r="O25" s="44"/>
      <c r="P25" s="44"/>
      <c r="Q25" s="51"/>
      <c r="R25" s="44"/>
      <c r="S25" s="44"/>
      <c r="T25" s="44"/>
      <c r="U25" s="44"/>
    </row>
    <row r="26" spans="1:111" x14ac:dyDescent="0.3">
      <c r="A26" s="3"/>
      <c r="B26" s="3"/>
      <c r="C26" s="3"/>
      <c r="D26" s="3"/>
      <c r="E26" s="3"/>
      <c r="F26" s="3"/>
    </row>
    <row r="27" spans="1:111" x14ac:dyDescent="0.3">
      <c r="A27" s="3"/>
      <c r="B27" s="3"/>
      <c r="C27" s="3"/>
      <c r="D27" s="3"/>
      <c r="E27" s="3"/>
      <c r="F27" s="3"/>
    </row>
  </sheetData>
  <mergeCells count="22">
    <mergeCell ref="AF6:AJ6"/>
    <mergeCell ref="AU6:AY6"/>
    <mergeCell ref="AZ6:BD6"/>
    <mergeCell ref="BE6:BI6"/>
    <mergeCell ref="AK6:AO6"/>
    <mergeCell ref="AP6:AT6"/>
    <mergeCell ref="A1:C1"/>
    <mergeCell ref="CI6:CM6"/>
    <mergeCell ref="CN6:CR6"/>
    <mergeCell ref="CS6:CW6"/>
    <mergeCell ref="CX6:DB6"/>
    <mergeCell ref="BO6:BS6"/>
    <mergeCell ref="BT6:BX6"/>
    <mergeCell ref="BY6:CC6"/>
    <mergeCell ref="CD6:CH6"/>
    <mergeCell ref="B6:F6"/>
    <mergeCell ref="G6:K6"/>
    <mergeCell ref="L6:P6"/>
    <mergeCell ref="Q6:U6"/>
    <mergeCell ref="V6:Z6"/>
    <mergeCell ref="BJ6:BN6"/>
    <mergeCell ref="AA6:AE6"/>
  </mergeCells>
  <phoneticPr fontId="0" type="noConversion"/>
  <pageMargins left="0.31496062992125984" right="0.31496062992125984" top="0.78740157480314965" bottom="0.78740157480314965" header="0.31496062992125984" footer="0.31496062992125984"/>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C30"/>
  <sheetViews>
    <sheetView zoomScale="90" zoomScaleNormal="90" workbookViewId="0">
      <selection activeCell="A6" sqref="A6"/>
    </sheetView>
  </sheetViews>
  <sheetFormatPr baseColWidth="10" defaultColWidth="11.44140625" defaultRowHeight="13.8" x14ac:dyDescent="0.25"/>
  <cols>
    <col min="1" max="1" width="35.109375" style="334" customWidth="1"/>
    <col min="2" max="49" width="11.6640625" style="334" customWidth="1"/>
    <col min="50" max="50" width="11.44140625" style="334"/>
    <col min="51" max="51" width="14.109375" style="334" customWidth="1"/>
    <col min="52" max="16384" width="11.44140625" style="334"/>
  </cols>
  <sheetData>
    <row r="1" spans="1:81" ht="21" x14ac:dyDescent="0.4">
      <c r="A1" s="332" t="str">
        <f>'Statistik 1'!A1:C1</f>
        <v>Jahrgang 2024/2025 FSJ In- und Ausland</v>
      </c>
      <c r="B1" s="332"/>
      <c r="C1" s="332"/>
      <c r="D1" s="332"/>
      <c r="E1" s="332"/>
      <c r="F1" s="1"/>
      <c r="G1" s="332"/>
      <c r="H1" s="333"/>
      <c r="I1" s="333"/>
      <c r="J1" s="333"/>
      <c r="K1" s="333"/>
    </row>
    <row r="2" spans="1:81" s="2" customFormat="1" ht="17.399999999999999" x14ac:dyDescent="0.3">
      <c r="A2" s="113" t="str">
        <f>'Statistik 1'!A2</f>
        <v>Statistische Angaben zum Stichtag: 01.12.2024</v>
      </c>
      <c r="B2" s="113"/>
      <c r="C2" s="113"/>
      <c r="D2" s="113"/>
      <c r="E2" s="113"/>
      <c r="F2" s="113"/>
      <c r="G2" s="113"/>
      <c r="L2" s="1"/>
      <c r="M2" s="1"/>
      <c r="N2" s="1"/>
      <c r="O2" s="1"/>
    </row>
    <row r="3" spans="1:81" ht="18" customHeight="1" x14ac:dyDescent="0.25">
      <c r="L3" s="64"/>
      <c r="M3" s="64"/>
      <c r="N3" s="64"/>
      <c r="O3" s="64"/>
    </row>
    <row r="4" spans="1:81" s="2" customFormat="1" ht="17.399999999999999" x14ac:dyDescent="0.3">
      <c r="A4" s="1" t="s">
        <v>80</v>
      </c>
      <c r="L4" s="1"/>
      <c r="M4" s="1"/>
      <c r="N4" s="1"/>
      <c r="O4" s="1"/>
    </row>
    <row r="5" spans="1:81" ht="16.8" x14ac:dyDescent="0.3">
      <c r="B5" s="333"/>
      <c r="C5" s="333"/>
      <c r="D5" s="333"/>
      <c r="E5" s="333"/>
      <c r="F5" s="333"/>
      <c r="G5" s="333"/>
      <c r="H5" s="333"/>
      <c r="I5" s="333"/>
      <c r="J5" s="333"/>
      <c r="K5" s="333"/>
      <c r="L5" s="64"/>
      <c r="M5" s="64"/>
      <c r="N5" s="64"/>
      <c r="O5" s="64"/>
    </row>
    <row r="6" spans="1:81" ht="16.8" x14ac:dyDescent="0.3">
      <c r="A6" s="61"/>
      <c r="B6" s="333"/>
      <c r="C6" s="333"/>
      <c r="D6" s="333"/>
      <c r="E6" s="333"/>
      <c r="F6" s="333"/>
      <c r="G6" s="333"/>
      <c r="H6" s="333"/>
      <c r="I6" s="333"/>
      <c r="J6" s="333"/>
      <c r="K6" s="333"/>
      <c r="L6" s="64"/>
      <c r="M6" s="64"/>
      <c r="N6" s="64"/>
      <c r="O6" s="64"/>
    </row>
    <row r="7" spans="1:81" ht="15.6" thickBot="1" x14ac:dyDescent="0.3">
      <c r="A7" s="61" t="str">
        <f>'Statistik 1'!A7</f>
        <v>Stand: 12.03.2025</v>
      </c>
      <c r="L7" s="64"/>
      <c r="M7" s="64"/>
      <c r="N7" s="64"/>
      <c r="O7" s="64"/>
    </row>
    <row r="8" spans="1:81" ht="27.6" x14ac:dyDescent="0.25">
      <c r="A8" s="593"/>
      <c r="B8" s="416" t="s">
        <v>81</v>
      </c>
      <c r="C8" s="601" t="s">
        <v>82</v>
      </c>
      <c r="D8" s="602"/>
      <c r="E8" s="420" t="s">
        <v>81</v>
      </c>
      <c r="F8" s="601" t="s">
        <v>82</v>
      </c>
      <c r="G8" s="603"/>
      <c r="H8" s="416" t="s">
        <v>81</v>
      </c>
      <c r="I8" s="601" t="s">
        <v>82</v>
      </c>
      <c r="J8" s="602"/>
      <c r="K8" s="420" t="s">
        <v>81</v>
      </c>
      <c r="L8" s="601" t="s">
        <v>82</v>
      </c>
      <c r="M8" s="603"/>
      <c r="N8" s="416" t="s">
        <v>81</v>
      </c>
      <c r="O8" s="601" t="s">
        <v>82</v>
      </c>
      <c r="P8" s="602"/>
      <c r="Q8" s="420" t="s">
        <v>81</v>
      </c>
      <c r="R8" s="601" t="s">
        <v>82</v>
      </c>
      <c r="S8" s="603"/>
      <c r="T8" s="416" t="s">
        <v>81</v>
      </c>
      <c r="U8" s="601" t="s">
        <v>82</v>
      </c>
      <c r="V8" s="602"/>
      <c r="W8" s="420" t="s">
        <v>81</v>
      </c>
      <c r="X8" s="601" t="s">
        <v>82</v>
      </c>
      <c r="Y8" s="603"/>
      <c r="Z8" s="416" t="s">
        <v>81</v>
      </c>
      <c r="AA8" s="601" t="s">
        <v>82</v>
      </c>
      <c r="AB8" s="602"/>
      <c r="AC8" s="420" t="s">
        <v>81</v>
      </c>
      <c r="AD8" s="601" t="s">
        <v>82</v>
      </c>
      <c r="AE8" s="603"/>
      <c r="AF8" s="416" t="s">
        <v>81</v>
      </c>
      <c r="AG8" s="601" t="s">
        <v>82</v>
      </c>
      <c r="AH8" s="602"/>
      <c r="AI8" s="420" t="s">
        <v>81</v>
      </c>
      <c r="AJ8" s="601" t="s">
        <v>82</v>
      </c>
      <c r="AK8" s="603"/>
      <c r="AL8" s="416" t="s">
        <v>81</v>
      </c>
      <c r="AM8" s="601" t="s">
        <v>82</v>
      </c>
      <c r="AN8" s="602"/>
      <c r="AO8" s="420" t="s">
        <v>81</v>
      </c>
      <c r="AP8" s="601" t="s">
        <v>82</v>
      </c>
      <c r="AQ8" s="603"/>
      <c r="AR8" s="416" t="s">
        <v>81</v>
      </c>
      <c r="AS8" s="601" t="s">
        <v>82</v>
      </c>
      <c r="AT8" s="602"/>
      <c r="AU8" s="416" t="s">
        <v>81</v>
      </c>
      <c r="AV8" s="601" t="s">
        <v>82</v>
      </c>
      <c r="AW8" s="603"/>
      <c r="AX8" s="608" t="s">
        <v>0</v>
      </c>
      <c r="AY8" s="609"/>
      <c r="AZ8" s="610"/>
    </row>
    <row r="9" spans="1:81" x14ac:dyDescent="0.25">
      <c r="A9" s="594"/>
      <c r="B9" s="604" t="s">
        <v>83</v>
      </c>
      <c r="C9" s="605"/>
      <c r="D9" s="606"/>
      <c r="E9" s="599" t="s">
        <v>84</v>
      </c>
      <c r="F9" s="597"/>
      <c r="G9" s="600"/>
      <c r="H9" s="596" t="s">
        <v>85</v>
      </c>
      <c r="I9" s="597"/>
      <c r="J9" s="598"/>
      <c r="K9" s="599" t="s">
        <v>86</v>
      </c>
      <c r="L9" s="597"/>
      <c r="M9" s="600"/>
      <c r="N9" s="596" t="s">
        <v>87</v>
      </c>
      <c r="O9" s="597"/>
      <c r="P9" s="598"/>
      <c r="Q9" s="599" t="s">
        <v>88</v>
      </c>
      <c r="R9" s="597"/>
      <c r="S9" s="600"/>
      <c r="T9" s="596" t="s">
        <v>89</v>
      </c>
      <c r="U9" s="597"/>
      <c r="V9" s="598"/>
      <c r="W9" s="599" t="s">
        <v>90</v>
      </c>
      <c r="X9" s="597"/>
      <c r="Y9" s="600"/>
      <c r="Z9" s="596" t="s">
        <v>91</v>
      </c>
      <c r="AA9" s="597"/>
      <c r="AB9" s="598"/>
      <c r="AC9" s="599" t="s">
        <v>92</v>
      </c>
      <c r="AD9" s="597"/>
      <c r="AE9" s="600"/>
      <c r="AF9" s="596" t="s">
        <v>93</v>
      </c>
      <c r="AG9" s="597"/>
      <c r="AH9" s="598"/>
      <c r="AI9" s="599" t="s">
        <v>94</v>
      </c>
      <c r="AJ9" s="597"/>
      <c r="AK9" s="600"/>
      <c r="AL9" s="596" t="s">
        <v>95</v>
      </c>
      <c r="AM9" s="597"/>
      <c r="AN9" s="598"/>
      <c r="AO9" s="599" t="s">
        <v>96</v>
      </c>
      <c r="AP9" s="597"/>
      <c r="AQ9" s="600"/>
      <c r="AR9" s="596" t="s">
        <v>97</v>
      </c>
      <c r="AS9" s="597"/>
      <c r="AT9" s="598"/>
      <c r="AU9" s="596" t="s">
        <v>98</v>
      </c>
      <c r="AV9" s="597"/>
      <c r="AW9" s="600"/>
      <c r="AX9" s="611"/>
      <c r="AY9" s="612"/>
      <c r="AZ9" s="613"/>
    </row>
    <row r="10" spans="1:81" ht="27.6" x14ac:dyDescent="0.25">
      <c r="A10" s="595"/>
      <c r="B10" s="417" t="s">
        <v>99</v>
      </c>
      <c r="C10" s="336" t="s">
        <v>100</v>
      </c>
      <c r="D10" s="418" t="s">
        <v>101</v>
      </c>
      <c r="E10" s="415" t="s">
        <v>99</v>
      </c>
      <c r="F10" s="336" t="s">
        <v>100</v>
      </c>
      <c r="G10" s="419" t="s">
        <v>101</v>
      </c>
      <c r="H10" s="417" t="s">
        <v>99</v>
      </c>
      <c r="I10" s="336" t="s">
        <v>100</v>
      </c>
      <c r="J10" s="418" t="s">
        <v>101</v>
      </c>
      <c r="K10" s="415" t="s">
        <v>99</v>
      </c>
      <c r="L10" s="336" t="s">
        <v>100</v>
      </c>
      <c r="M10" s="419" t="s">
        <v>101</v>
      </c>
      <c r="N10" s="417" t="s">
        <v>99</v>
      </c>
      <c r="O10" s="336" t="s">
        <v>100</v>
      </c>
      <c r="P10" s="418" t="s">
        <v>101</v>
      </c>
      <c r="Q10" s="415" t="s">
        <v>101</v>
      </c>
      <c r="R10" s="336" t="s">
        <v>100</v>
      </c>
      <c r="S10" s="419" t="s">
        <v>101</v>
      </c>
      <c r="T10" s="417" t="s">
        <v>101</v>
      </c>
      <c r="U10" s="336" t="s">
        <v>100</v>
      </c>
      <c r="V10" s="418" t="s">
        <v>101</v>
      </c>
      <c r="W10" s="415" t="s">
        <v>101</v>
      </c>
      <c r="X10" s="336" t="s">
        <v>100</v>
      </c>
      <c r="Y10" s="419" t="s">
        <v>101</v>
      </c>
      <c r="Z10" s="417" t="s">
        <v>101</v>
      </c>
      <c r="AA10" s="336" t="s">
        <v>100</v>
      </c>
      <c r="AB10" s="418" t="s">
        <v>101</v>
      </c>
      <c r="AC10" s="415" t="s">
        <v>101</v>
      </c>
      <c r="AD10" s="336" t="s">
        <v>100</v>
      </c>
      <c r="AE10" s="419" t="s">
        <v>101</v>
      </c>
      <c r="AF10" s="417" t="s">
        <v>101</v>
      </c>
      <c r="AG10" s="336" t="s">
        <v>100</v>
      </c>
      <c r="AH10" s="418" t="s">
        <v>101</v>
      </c>
      <c r="AI10" s="415" t="s">
        <v>101</v>
      </c>
      <c r="AJ10" s="336" t="s">
        <v>100</v>
      </c>
      <c r="AK10" s="419" t="s">
        <v>101</v>
      </c>
      <c r="AL10" s="417" t="s">
        <v>101</v>
      </c>
      <c r="AM10" s="336" t="s">
        <v>100</v>
      </c>
      <c r="AN10" s="418" t="s">
        <v>101</v>
      </c>
      <c r="AO10" s="415" t="s">
        <v>101</v>
      </c>
      <c r="AP10" s="336" t="s">
        <v>100</v>
      </c>
      <c r="AQ10" s="419" t="s">
        <v>101</v>
      </c>
      <c r="AR10" s="417" t="s">
        <v>101</v>
      </c>
      <c r="AS10" s="336" t="s">
        <v>100</v>
      </c>
      <c r="AT10" s="418" t="s">
        <v>101</v>
      </c>
      <c r="AU10" s="417" t="s">
        <v>101</v>
      </c>
      <c r="AV10" s="336" t="s">
        <v>100</v>
      </c>
      <c r="AW10" s="419" t="s">
        <v>101</v>
      </c>
      <c r="AX10" s="422" t="s">
        <v>119</v>
      </c>
      <c r="AY10" s="421" t="s">
        <v>121</v>
      </c>
      <c r="AZ10" s="423" t="s">
        <v>120</v>
      </c>
    </row>
    <row r="11" spans="1:81" s="337" customFormat="1" ht="17.399999999999999" x14ac:dyDescent="0.3">
      <c r="A11" s="425" t="s">
        <v>48</v>
      </c>
      <c r="B11" s="426">
        <v>2041</v>
      </c>
      <c r="C11" s="146">
        <v>1388</v>
      </c>
      <c r="D11" s="427">
        <v>2230</v>
      </c>
      <c r="E11" s="428">
        <v>678</v>
      </c>
      <c r="F11" s="429">
        <v>393</v>
      </c>
      <c r="G11" s="430">
        <v>604</v>
      </c>
      <c r="H11" s="426">
        <v>222</v>
      </c>
      <c r="I11" s="429">
        <v>112</v>
      </c>
      <c r="J11" s="427">
        <v>183</v>
      </c>
      <c r="K11" s="428">
        <v>54</v>
      </c>
      <c r="L11" s="429">
        <v>61</v>
      </c>
      <c r="M11" s="430">
        <v>110</v>
      </c>
      <c r="N11" s="426">
        <v>177</v>
      </c>
      <c r="O11" s="429">
        <v>111</v>
      </c>
      <c r="P11" s="427">
        <v>162</v>
      </c>
      <c r="Q11" s="428">
        <v>250</v>
      </c>
      <c r="R11" s="429">
        <v>100</v>
      </c>
      <c r="S11" s="430">
        <v>272</v>
      </c>
      <c r="T11" s="426">
        <v>945</v>
      </c>
      <c r="U11" s="429">
        <v>390</v>
      </c>
      <c r="V11" s="427">
        <v>489</v>
      </c>
      <c r="W11" s="428">
        <v>177</v>
      </c>
      <c r="X11" s="429">
        <v>108</v>
      </c>
      <c r="Y11" s="430">
        <v>189</v>
      </c>
      <c r="Z11" s="426">
        <v>663</v>
      </c>
      <c r="AA11" s="429">
        <v>622</v>
      </c>
      <c r="AB11" s="427">
        <v>770</v>
      </c>
      <c r="AC11" s="428">
        <v>1178</v>
      </c>
      <c r="AD11" s="429">
        <v>715</v>
      </c>
      <c r="AE11" s="430">
        <v>1131</v>
      </c>
      <c r="AF11" s="426">
        <v>230</v>
      </c>
      <c r="AG11" s="429">
        <v>154</v>
      </c>
      <c r="AH11" s="427">
        <v>346</v>
      </c>
      <c r="AI11" s="428">
        <v>0</v>
      </c>
      <c r="AJ11" s="429">
        <v>21</v>
      </c>
      <c r="AK11" s="430">
        <v>29</v>
      </c>
      <c r="AL11" s="426">
        <v>260</v>
      </c>
      <c r="AM11" s="429">
        <v>206</v>
      </c>
      <c r="AN11" s="427">
        <v>308</v>
      </c>
      <c r="AO11" s="428">
        <v>191</v>
      </c>
      <c r="AP11" s="429">
        <v>65</v>
      </c>
      <c r="AQ11" s="430">
        <v>96</v>
      </c>
      <c r="AR11" s="426">
        <v>376</v>
      </c>
      <c r="AS11" s="429">
        <v>249</v>
      </c>
      <c r="AT11" s="427">
        <v>408</v>
      </c>
      <c r="AU11" s="426">
        <v>0</v>
      </c>
      <c r="AV11" s="429">
        <v>73</v>
      </c>
      <c r="AW11" s="430">
        <v>115</v>
      </c>
      <c r="AX11" s="431">
        <f t="shared" ref="AX11:AX16" si="0">B11+E11+H11+K11+N11+Q11+T11+W11+Z11+AC11+AF11+AI11+AL11+AO11+AR11+AU11</f>
        <v>7442</v>
      </c>
      <c r="AY11" s="431">
        <f t="shared" ref="AY11:AY16" si="1">C11+F11+I11+L11+O11+R11+U11+X11+AA11+AD11+AG11+AJ11+AM11+AP11+AS11+AV11</f>
        <v>4768</v>
      </c>
      <c r="AZ11" s="431">
        <f t="shared" ref="AZ11:AZ16" si="2">D11+G11+J11+M11+P11+S11+V11+Y11+AB11+AE11+AH11+AK11+AN11+AQ11+AT11+AW11</f>
        <v>7442</v>
      </c>
    </row>
    <row r="12" spans="1:81" ht="17.399999999999999" x14ac:dyDescent="0.3">
      <c r="A12" s="432" t="s">
        <v>50</v>
      </c>
      <c r="B12" s="433">
        <v>251</v>
      </c>
      <c r="C12" s="434">
        <v>15</v>
      </c>
      <c r="D12" s="275">
        <v>251</v>
      </c>
      <c r="E12" s="100">
        <v>43</v>
      </c>
      <c r="F12" s="100">
        <v>21</v>
      </c>
      <c r="G12" s="435">
        <v>43</v>
      </c>
      <c r="H12" s="433">
        <v>56</v>
      </c>
      <c r="I12" s="100">
        <v>33</v>
      </c>
      <c r="J12" s="275">
        <v>56</v>
      </c>
      <c r="K12" s="100">
        <v>25</v>
      </c>
      <c r="L12" s="100">
        <v>20</v>
      </c>
      <c r="M12" s="435">
        <v>25</v>
      </c>
      <c r="N12" s="433">
        <v>19</v>
      </c>
      <c r="O12" s="100">
        <v>7</v>
      </c>
      <c r="P12" s="275">
        <v>19</v>
      </c>
      <c r="Q12" s="100">
        <v>35</v>
      </c>
      <c r="R12" s="100">
        <v>26</v>
      </c>
      <c r="S12" s="435">
        <v>35</v>
      </c>
      <c r="T12" s="433">
        <v>102</v>
      </c>
      <c r="U12" s="100">
        <v>14</v>
      </c>
      <c r="V12" s="275">
        <v>102</v>
      </c>
      <c r="W12" s="100">
        <v>0</v>
      </c>
      <c r="X12" s="100">
        <v>0</v>
      </c>
      <c r="Y12" s="435">
        <v>0</v>
      </c>
      <c r="Z12" s="433">
        <v>36</v>
      </c>
      <c r="AA12" s="100">
        <v>11</v>
      </c>
      <c r="AB12" s="275">
        <v>36</v>
      </c>
      <c r="AC12" s="100">
        <v>213</v>
      </c>
      <c r="AD12" s="100">
        <v>49</v>
      </c>
      <c r="AE12" s="435">
        <v>213</v>
      </c>
      <c r="AF12" s="433">
        <v>53</v>
      </c>
      <c r="AG12" s="100">
        <v>8</v>
      </c>
      <c r="AH12" s="275">
        <v>53</v>
      </c>
      <c r="AI12" s="100">
        <v>0</v>
      </c>
      <c r="AJ12" s="100">
        <v>0</v>
      </c>
      <c r="AK12" s="435">
        <v>0</v>
      </c>
      <c r="AL12" s="433">
        <v>66</v>
      </c>
      <c r="AM12" s="100">
        <v>51</v>
      </c>
      <c r="AN12" s="275">
        <v>66</v>
      </c>
      <c r="AO12" s="100">
        <v>0</v>
      </c>
      <c r="AP12" s="100">
        <v>0</v>
      </c>
      <c r="AQ12" s="435">
        <v>0</v>
      </c>
      <c r="AR12" s="433">
        <v>44</v>
      </c>
      <c r="AS12" s="100">
        <v>34</v>
      </c>
      <c r="AT12" s="275">
        <v>44</v>
      </c>
      <c r="AU12" s="433">
        <v>2</v>
      </c>
      <c r="AV12" s="100">
        <v>1</v>
      </c>
      <c r="AW12" s="435">
        <v>2</v>
      </c>
      <c r="AX12" s="436">
        <f t="shared" si="0"/>
        <v>945</v>
      </c>
      <c r="AY12" s="436">
        <f t="shared" si="1"/>
        <v>290</v>
      </c>
      <c r="AZ12" s="436">
        <f t="shared" si="2"/>
        <v>945</v>
      </c>
    </row>
    <row r="13" spans="1:81" s="337" customFormat="1" ht="17.399999999999999" x14ac:dyDescent="0.3">
      <c r="A13" s="437" t="s">
        <v>51</v>
      </c>
      <c r="B13" s="438">
        <v>469</v>
      </c>
      <c r="C13" s="439">
        <v>298</v>
      </c>
      <c r="D13" s="440">
        <v>469</v>
      </c>
      <c r="E13" s="441">
        <v>127</v>
      </c>
      <c r="F13" s="439">
        <v>109</v>
      </c>
      <c r="G13" s="442">
        <v>127</v>
      </c>
      <c r="H13" s="438">
        <v>250</v>
      </c>
      <c r="I13" s="439">
        <v>240</v>
      </c>
      <c r="J13" s="440">
        <v>250</v>
      </c>
      <c r="K13" s="441">
        <v>28</v>
      </c>
      <c r="L13" s="439">
        <v>41</v>
      </c>
      <c r="M13" s="442">
        <v>28</v>
      </c>
      <c r="N13" s="438">
        <v>47</v>
      </c>
      <c r="O13" s="439">
        <v>28</v>
      </c>
      <c r="P13" s="440">
        <v>47</v>
      </c>
      <c r="Q13" s="441">
        <v>71</v>
      </c>
      <c r="R13" s="439">
        <v>26</v>
      </c>
      <c r="S13" s="442">
        <v>71</v>
      </c>
      <c r="T13" s="438">
        <v>130</v>
      </c>
      <c r="U13" s="439">
        <v>103</v>
      </c>
      <c r="V13" s="440">
        <v>130</v>
      </c>
      <c r="W13" s="441">
        <v>43</v>
      </c>
      <c r="X13" s="439">
        <v>36</v>
      </c>
      <c r="Y13" s="442">
        <v>43</v>
      </c>
      <c r="Z13" s="438">
        <v>411</v>
      </c>
      <c r="AA13" s="439">
        <v>251</v>
      </c>
      <c r="AB13" s="440">
        <v>407</v>
      </c>
      <c r="AC13" s="441">
        <v>415</v>
      </c>
      <c r="AD13" s="439">
        <v>362</v>
      </c>
      <c r="AE13" s="442">
        <v>417</v>
      </c>
      <c r="AF13" s="438">
        <v>29</v>
      </c>
      <c r="AG13" s="439">
        <v>9</v>
      </c>
      <c r="AH13" s="440">
        <v>29</v>
      </c>
      <c r="AI13" s="441">
        <v>66</v>
      </c>
      <c r="AJ13" s="439">
        <v>39</v>
      </c>
      <c r="AK13" s="442">
        <v>66</v>
      </c>
      <c r="AL13" s="438">
        <v>71</v>
      </c>
      <c r="AM13" s="439">
        <v>60</v>
      </c>
      <c r="AN13" s="440">
        <v>71</v>
      </c>
      <c r="AO13" s="441">
        <v>130</v>
      </c>
      <c r="AP13" s="439">
        <v>104</v>
      </c>
      <c r="AQ13" s="442">
        <v>130</v>
      </c>
      <c r="AR13" s="438">
        <v>201</v>
      </c>
      <c r="AS13" s="439">
        <v>126</v>
      </c>
      <c r="AT13" s="440">
        <v>203</v>
      </c>
      <c r="AU13" s="438">
        <v>136</v>
      </c>
      <c r="AV13" s="439">
        <v>136</v>
      </c>
      <c r="AW13" s="442">
        <v>136</v>
      </c>
      <c r="AX13" s="431">
        <f t="shared" si="0"/>
        <v>2624</v>
      </c>
      <c r="AY13" s="431">
        <f t="shared" si="1"/>
        <v>1968</v>
      </c>
      <c r="AZ13" s="431">
        <f t="shared" si="2"/>
        <v>2624</v>
      </c>
    </row>
    <row r="14" spans="1:81" s="338" customFormat="1" ht="17.399999999999999" x14ac:dyDescent="0.3">
      <c r="A14" s="443" t="s">
        <v>52</v>
      </c>
      <c r="B14" s="444">
        <v>217</v>
      </c>
      <c r="C14" s="153">
        <v>171</v>
      </c>
      <c r="D14" s="274">
        <v>217</v>
      </c>
      <c r="E14" s="153">
        <v>129</v>
      </c>
      <c r="F14" s="153">
        <v>93</v>
      </c>
      <c r="G14" s="445">
        <v>129</v>
      </c>
      <c r="H14" s="444">
        <v>184</v>
      </c>
      <c r="I14" s="153">
        <v>148</v>
      </c>
      <c r="J14" s="274">
        <v>184</v>
      </c>
      <c r="K14" s="153">
        <v>56</v>
      </c>
      <c r="L14" s="153">
        <v>50</v>
      </c>
      <c r="M14" s="445">
        <v>56</v>
      </c>
      <c r="N14" s="444">
        <v>10</v>
      </c>
      <c r="O14" s="153">
        <v>9</v>
      </c>
      <c r="P14" s="274">
        <v>10</v>
      </c>
      <c r="Q14" s="153">
        <v>53</v>
      </c>
      <c r="R14" s="153">
        <v>45</v>
      </c>
      <c r="S14" s="445">
        <v>53</v>
      </c>
      <c r="T14" s="444">
        <v>101</v>
      </c>
      <c r="U14" s="153">
        <v>74</v>
      </c>
      <c r="V14" s="274">
        <v>101</v>
      </c>
      <c r="W14" s="153">
        <v>41</v>
      </c>
      <c r="X14" s="153">
        <v>22</v>
      </c>
      <c r="Y14" s="445">
        <v>41</v>
      </c>
      <c r="Z14" s="444">
        <v>207</v>
      </c>
      <c r="AA14" s="153">
        <v>177</v>
      </c>
      <c r="AB14" s="274">
        <v>207</v>
      </c>
      <c r="AC14" s="153">
        <v>230</v>
      </c>
      <c r="AD14" s="153">
        <v>161</v>
      </c>
      <c r="AE14" s="445">
        <v>230</v>
      </c>
      <c r="AF14" s="444">
        <v>416</v>
      </c>
      <c r="AG14" s="153">
        <v>266</v>
      </c>
      <c r="AH14" s="274">
        <v>416</v>
      </c>
      <c r="AI14" s="153">
        <v>2</v>
      </c>
      <c r="AJ14" s="153">
        <v>2</v>
      </c>
      <c r="AK14" s="445">
        <v>2</v>
      </c>
      <c r="AL14" s="444">
        <v>86</v>
      </c>
      <c r="AM14" s="153">
        <v>68</v>
      </c>
      <c r="AN14" s="274">
        <v>86</v>
      </c>
      <c r="AO14" s="153">
        <v>88</v>
      </c>
      <c r="AP14" s="153">
        <v>58</v>
      </c>
      <c r="AQ14" s="445">
        <v>88</v>
      </c>
      <c r="AR14" s="444">
        <v>96</v>
      </c>
      <c r="AS14" s="153">
        <v>89</v>
      </c>
      <c r="AT14" s="274">
        <v>96</v>
      </c>
      <c r="AU14" s="444">
        <v>98</v>
      </c>
      <c r="AV14" s="153">
        <v>85</v>
      </c>
      <c r="AW14" s="445">
        <v>98</v>
      </c>
      <c r="AX14" s="436">
        <f t="shared" si="0"/>
        <v>2014</v>
      </c>
      <c r="AY14" s="436">
        <f t="shared" si="1"/>
        <v>1518</v>
      </c>
      <c r="AZ14" s="436">
        <f t="shared" si="2"/>
        <v>2014</v>
      </c>
      <c r="BA14" s="334"/>
      <c r="BB14" s="334"/>
      <c r="BC14" s="334"/>
      <c r="BD14" s="334"/>
      <c r="BE14" s="334"/>
      <c r="BF14" s="334"/>
      <c r="BG14" s="334"/>
      <c r="BH14" s="334"/>
      <c r="BI14" s="334"/>
      <c r="BJ14" s="334"/>
      <c r="BK14" s="334"/>
      <c r="BL14" s="334"/>
      <c r="BM14" s="334"/>
      <c r="BN14" s="334"/>
      <c r="BO14" s="334"/>
      <c r="BP14" s="334"/>
      <c r="BQ14" s="334"/>
      <c r="BR14" s="334"/>
      <c r="BS14" s="334"/>
      <c r="BT14" s="334"/>
      <c r="BU14" s="334"/>
      <c r="BV14" s="334"/>
      <c r="BW14" s="334"/>
      <c r="BX14" s="334"/>
      <c r="BY14" s="334"/>
      <c r="BZ14" s="334"/>
      <c r="CA14" s="334"/>
      <c r="CB14" s="334"/>
      <c r="CC14" s="334"/>
    </row>
    <row r="15" spans="1:81" s="337" customFormat="1" ht="17.399999999999999" x14ac:dyDescent="0.3">
      <c r="A15" s="437" t="s">
        <v>53</v>
      </c>
      <c r="B15" s="438">
        <v>1674</v>
      </c>
      <c r="C15" s="439">
        <v>728</v>
      </c>
      <c r="D15" s="440">
        <v>1680</v>
      </c>
      <c r="E15" s="441">
        <v>497</v>
      </c>
      <c r="F15" s="439">
        <v>221</v>
      </c>
      <c r="G15" s="442">
        <v>502</v>
      </c>
      <c r="H15" s="438">
        <v>271</v>
      </c>
      <c r="I15" s="439">
        <v>201</v>
      </c>
      <c r="J15" s="440">
        <v>283</v>
      </c>
      <c r="K15" s="441">
        <v>239</v>
      </c>
      <c r="L15" s="439">
        <v>128</v>
      </c>
      <c r="M15" s="442">
        <v>249</v>
      </c>
      <c r="N15" s="438">
        <v>0</v>
      </c>
      <c r="O15" s="439">
        <v>0</v>
      </c>
      <c r="P15" s="440">
        <v>0</v>
      </c>
      <c r="Q15" s="441">
        <v>242</v>
      </c>
      <c r="R15" s="439">
        <v>204</v>
      </c>
      <c r="S15" s="442">
        <v>225</v>
      </c>
      <c r="T15" s="438">
        <v>202</v>
      </c>
      <c r="U15" s="439">
        <v>670</v>
      </c>
      <c r="V15" s="440">
        <v>223</v>
      </c>
      <c r="W15" s="441">
        <v>124</v>
      </c>
      <c r="X15" s="439">
        <v>69</v>
      </c>
      <c r="Y15" s="442">
        <v>105</v>
      </c>
      <c r="Z15" s="438">
        <v>952</v>
      </c>
      <c r="AA15" s="439">
        <v>608</v>
      </c>
      <c r="AB15" s="440">
        <v>946</v>
      </c>
      <c r="AC15" s="441">
        <v>501</v>
      </c>
      <c r="AD15" s="439">
        <v>361</v>
      </c>
      <c r="AE15" s="442">
        <v>511</v>
      </c>
      <c r="AF15" s="438">
        <v>253</v>
      </c>
      <c r="AG15" s="439">
        <v>179</v>
      </c>
      <c r="AH15" s="440">
        <v>255</v>
      </c>
      <c r="AI15" s="441">
        <v>94</v>
      </c>
      <c r="AJ15" s="439">
        <v>65</v>
      </c>
      <c r="AK15" s="442">
        <v>94</v>
      </c>
      <c r="AL15" s="438">
        <v>323</v>
      </c>
      <c r="AM15" s="439">
        <v>296</v>
      </c>
      <c r="AN15" s="440">
        <v>327</v>
      </c>
      <c r="AO15" s="441">
        <v>165</v>
      </c>
      <c r="AP15" s="439">
        <v>32</v>
      </c>
      <c r="AQ15" s="442">
        <v>95</v>
      </c>
      <c r="AR15" s="438">
        <v>214</v>
      </c>
      <c r="AS15" s="439">
        <v>156</v>
      </c>
      <c r="AT15" s="440">
        <v>242</v>
      </c>
      <c r="AU15" s="438">
        <v>116</v>
      </c>
      <c r="AV15" s="439">
        <v>106</v>
      </c>
      <c r="AW15" s="442">
        <v>130</v>
      </c>
      <c r="AX15" s="431">
        <f t="shared" si="0"/>
        <v>5867</v>
      </c>
      <c r="AY15" s="431">
        <f t="shared" si="1"/>
        <v>4024</v>
      </c>
      <c r="AZ15" s="431">
        <f t="shared" si="2"/>
        <v>5867</v>
      </c>
    </row>
    <row r="16" spans="1:81" s="337" customFormat="1" ht="17.399999999999999" x14ac:dyDescent="0.3">
      <c r="A16" s="432" t="s">
        <v>54</v>
      </c>
      <c r="B16" s="433">
        <v>2439</v>
      </c>
      <c r="C16" s="100">
        <v>981</v>
      </c>
      <c r="D16" s="275">
        <v>2419</v>
      </c>
      <c r="E16" s="100">
        <v>717</v>
      </c>
      <c r="F16" s="100">
        <v>353</v>
      </c>
      <c r="G16" s="435">
        <v>737</v>
      </c>
      <c r="H16" s="433">
        <v>316</v>
      </c>
      <c r="I16" s="100">
        <v>80</v>
      </c>
      <c r="J16" s="275">
        <v>316</v>
      </c>
      <c r="K16" s="100">
        <v>90</v>
      </c>
      <c r="L16" s="100">
        <v>48</v>
      </c>
      <c r="M16" s="435">
        <v>90</v>
      </c>
      <c r="N16" s="433">
        <v>78</v>
      </c>
      <c r="O16" s="100">
        <v>27</v>
      </c>
      <c r="P16" s="275">
        <v>78</v>
      </c>
      <c r="Q16" s="100">
        <v>308</v>
      </c>
      <c r="R16" s="100">
        <v>76</v>
      </c>
      <c r="S16" s="435">
        <v>308</v>
      </c>
      <c r="T16" s="433">
        <v>1869</v>
      </c>
      <c r="U16" s="100">
        <v>1564</v>
      </c>
      <c r="V16" s="275">
        <v>1869</v>
      </c>
      <c r="W16" s="100">
        <v>248</v>
      </c>
      <c r="X16" s="100">
        <v>210</v>
      </c>
      <c r="Y16" s="435">
        <v>248</v>
      </c>
      <c r="Z16" s="433">
        <v>480</v>
      </c>
      <c r="AA16" s="100">
        <v>306</v>
      </c>
      <c r="AB16" s="275">
        <v>480</v>
      </c>
      <c r="AC16" s="100">
        <v>2631</v>
      </c>
      <c r="AD16" s="100">
        <v>1122</v>
      </c>
      <c r="AE16" s="435">
        <v>2631</v>
      </c>
      <c r="AF16" s="433">
        <v>556</v>
      </c>
      <c r="AG16" s="100">
        <v>412</v>
      </c>
      <c r="AH16" s="275">
        <v>556</v>
      </c>
      <c r="AI16" s="100">
        <v>117</v>
      </c>
      <c r="AJ16" s="100">
        <v>46</v>
      </c>
      <c r="AK16" s="435">
        <v>117</v>
      </c>
      <c r="AL16" s="433">
        <v>136</v>
      </c>
      <c r="AM16" s="100">
        <v>78</v>
      </c>
      <c r="AN16" s="275">
        <v>136</v>
      </c>
      <c r="AO16" s="433">
        <v>499</v>
      </c>
      <c r="AP16" s="100">
        <v>279</v>
      </c>
      <c r="AQ16" s="275">
        <v>499</v>
      </c>
      <c r="AR16" s="100">
        <v>228</v>
      </c>
      <c r="AS16" s="100">
        <v>222</v>
      </c>
      <c r="AT16" s="435">
        <v>228</v>
      </c>
      <c r="AU16" s="433">
        <v>137</v>
      </c>
      <c r="AV16" s="100">
        <v>53</v>
      </c>
      <c r="AW16" s="275">
        <v>137</v>
      </c>
      <c r="AX16" s="436">
        <f t="shared" si="0"/>
        <v>10849</v>
      </c>
      <c r="AY16" s="436">
        <f t="shared" si="1"/>
        <v>5857</v>
      </c>
      <c r="AZ16" s="436">
        <f t="shared" si="2"/>
        <v>10849</v>
      </c>
    </row>
    <row r="17" spans="1:81" s="337" customFormat="1" ht="17.399999999999999" x14ac:dyDescent="0.3">
      <c r="A17" s="437" t="s">
        <v>55</v>
      </c>
      <c r="B17" s="438">
        <v>306</v>
      </c>
      <c r="C17" s="439">
        <v>200</v>
      </c>
      <c r="D17" s="440">
        <v>306</v>
      </c>
      <c r="E17" s="441">
        <v>267</v>
      </c>
      <c r="F17" s="439">
        <v>176</v>
      </c>
      <c r="G17" s="442">
        <v>267</v>
      </c>
      <c r="H17" s="438">
        <v>144</v>
      </c>
      <c r="I17" s="439">
        <v>88</v>
      </c>
      <c r="J17" s="440">
        <v>144</v>
      </c>
      <c r="K17" s="441">
        <v>110</v>
      </c>
      <c r="L17" s="439">
        <v>90</v>
      </c>
      <c r="M17" s="442">
        <v>110</v>
      </c>
      <c r="N17" s="438">
        <v>31</v>
      </c>
      <c r="O17" s="439">
        <v>17</v>
      </c>
      <c r="P17" s="440">
        <v>31</v>
      </c>
      <c r="Q17" s="441">
        <v>94</v>
      </c>
      <c r="R17" s="439">
        <v>48</v>
      </c>
      <c r="S17" s="442">
        <v>94</v>
      </c>
      <c r="T17" s="438">
        <v>135</v>
      </c>
      <c r="U17" s="439">
        <v>109</v>
      </c>
      <c r="V17" s="440">
        <v>135</v>
      </c>
      <c r="W17" s="441">
        <v>36</v>
      </c>
      <c r="X17" s="439">
        <v>34</v>
      </c>
      <c r="Y17" s="442">
        <v>36</v>
      </c>
      <c r="Z17" s="438">
        <v>31</v>
      </c>
      <c r="AA17" s="439">
        <v>24</v>
      </c>
      <c r="AB17" s="440">
        <v>31</v>
      </c>
      <c r="AC17" s="441">
        <v>300</v>
      </c>
      <c r="AD17" s="439">
        <v>185</v>
      </c>
      <c r="AE17" s="442">
        <v>300</v>
      </c>
      <c r="AF17" s="438">
        <v>256</v>
      </c>
      <c r="AG17" s="439">
        <v>191</v>
      </c>
      <c r="AH17" s="440">
        <v>256</v>
      </c>
      <c r="AI17" s="441">
        <v>47</v>
      </c>
      <c r="AJ17" s="439">
        <v>37</v>
      </c>
      <c r="AK17" s="442">
        <v>47</v>
      </c>
      <c r="AL17" s="438">
        <v>40</v>
      </c>
      <c r="AM17" s="439">
        <v>36</v>
      </c>
      <c r="AN17" s="440">
        <v>40</v>
      </c>
      <c r="AO17" s="441">
        <v>47</v>
      </c>
      <c r="AP17" s="439">
        <v>34</v>
      </c>
      <c r="AQ17" s="442">
        <v>47</v>
      </c>
      <c r="AR17" s="438">
        <v>94</v>
      </c>
      <c r="AS17" s="439">
        <v>80</v>
      </c>
      <c r="AT17" s="440">
        <v>94</v>
      </c>
      <c r="AU17" s="438">
        <v>30</v>
      </c>
      <c r="AV17" s="439">
        <v>27</v>
      </c>
      <c r="AW17" s="442">
        <v>30</v>
      </c>
      <c r="AX17" s="431">
        <f>B17+E17+H17+K17+N17+Q17+T17+W17+Z17+AC17+AF17+AI17+AL17+AO17+AR17+AU17</f>
        <v>1968</v>
      </c>
      <c r="AY17" s="431">
        <f t="shared" ref="AY17:AZ17" si="3">C17+F17+I17+L17+O17+R17+U17+X17+AA17+AD17+AG17+AJ17+AM17+AP17+AS17+AV17</f>
        <v>1376</v>
      </c>
      <c r="AZ17" s="431">
        <f t="shared" si="3"/>
        <v>1968</v>
      </c>
    </row>
    <row r="18" spans="1:81" s="338" customFormat="1" ht="17.399999999999999" x14ac:dyDescent="0.3">
      <c r="A18" s="446" t="s">
        <v>56</v>
      </c>
      <c r="B18" s="447">
        <v>2601</v>
      </c>
      <c r="C18" s="180">
        <v>602</v>
      </c>
      <c r="D18" s="222">
        <v>2601</v>
      </c>
      <c r="E18" s="100">
        <v>788</v>
      </c>
      <c r="F18" s="180">
        <v>391</v>
      </c>
      <c r="G18" s="99">
        <v>788</v>
      </c>
      <c r="H18" s="433">
        <v>281</v>
      </c>
      <c r="I18" s="180">
        <v>105</v>
      </c>
      <c r="J18" s="222">
        <v>281</v>
      </c>
      <c r="K18" s="100">
        <v>208</v>
      </c>
      <c r="L18" s="180">
        <v>145</v>
      </c>
      <c r="M18" s="99">
        <v>218</v>
      </c>
      <c r="N18" s="433">
        <v>203</v>
      </c>
      <c r="O18" s="180">
        <v>80</v>
      </c>
      <c r="P18" s="222">
        <v>203</v>
      </c>
      <c r="Q18" s="100">
        <v>304</v>
      </c>
      <c r="R18" s="180">
        <v>157</v>
      </c>
      <c r="S18" s="99">
        <v>304</v>
      </c>
      <c r="T18" s="433">
        <v>447</v>
      </c>
      <c r="U18" s="180">
        <v>222</v>
      </c>
      <c r="V18" s="222">
        <v>447</v>
      </c>
      <c r="W18" s="153">
        <v>103</v>
      </c>
      <c r="X18" s="182">
        <v>68</v>
      </c>
      <c r="Y18" s="99">
        <v>103</v>
      </c>
      <c r="Z18" s="444">
        <v>356</v>
      </c>
      <c r="AA18" s="182">
        <v>242</v>
      </c>
      <c r="AB18" s="222">
        <v>356</v>
      </c>
      <c r="AC18" s="153">
        <v>374</v>
      </c>
      <c r="AD18" s="182">
        <v>177</v>
      </c>
      <c r="AE18" s="99">
        <v>374</v>
      </c>
      <c r="AF18" s="444">
        <v>384</v>
      </c>
      <c r="AG18" s="182">
        <v>248</v>
      </c>
      <c r="AH18" s="222">
        <v>392</v>
      </c>
      <c r="AI18" s="153">
        <v>48</v>
      </c>
      <c r="AJ18" s="182">
        <v>22</v>
      </c>
      <c r="AK18" s="99">
        <v>40</v>
      </c>
      <c r="AL18" s="444">
        <v>774</v>
      </c>
      <c r="AM18" s="182">
        <v>429</v>
      </c>
      <c r="AN18" s="222">
        <v>764</v>
      </c>
      <c r="AO18" s="153">
        <v>163</v>
      </c>
      <c r="AP18" s="182">
        <v>77</v>
      </c>
      <c r="AQ18" s="99">
        <v>163</v>
      </c>
      <c r="AR18" s="444">
        <v>47</v>
      </c>
      <c r="AS18" s="182">
        <v>19</v>
      </c>
      <c r="AT18" s="222">
        <v>47</v>
      </c>
      <c r="AU18" s="444">
        <v>51</v>
      </c>
      <c r="AV18" s="182">
        <v>8</v>
      </c>
      <c r="AW18" s="99">
        <v>51</v>
      </c>
      <c r="AX18" s="436">
        <f t="shared" ref="AX18:AX22" si="4">B18+E18+H18+K18+N18+Q18+T18+W18+Z18+AC18+AF18+AI18+AL18+AO18+AR18+AU18</f>
        <v>7132</v>
      </c>
      <c r="AY18" s="436">
        <f t="shared" ref="AY18:AY22" si="5">C18+F18+I18+L18+O18+R18+U18+X18+AA18+AD18+AG18+AJ18+AM18+AP18+AS18+AV18</f>
        <v>2992</v>
      </c>
      <c r="AZ18" s="436">
        <f t="shared" ref="AZ18:AZ22" si="6">D18+G18+J18+M18+P18+S18+V18+Y18+AB18+AE18+AH18+AK18+AN18+AQ18+AT18+AW18</f>
        <v>7132</v>
      </c>
      <c r="BA18" s="334"/>
      <c r="BB18" s="334"/>
      <c r="BC18" s="334"/>
      <c r="BD18" s="334"/>
      <c r="BE18" s="334"/>
      <c r="BF18" s="334"/>
      <c r="BG18" s="334"/>
      <c r="BH18" s="334"/>
      <c r="BI18" s="334"/>
      <c r="BJ18" s="334"/>
      <c r="BK18" s="334"/>
      <c r="BL18" s="334"/>
      <c r="BM18" s="334"/>
      <c r="BN18" s="334"/>
      <c r="BO18" s="334"/>
      <c r="BP18" s="334"/>
      <c r="BQ18" s="334"/>
      <c r="BR18" s="334"/>
      <c r="BS18" s="334"/>
      <c r="BT18" s="334"/>
      <c r="BU18" s="334"/>
      <c r="BV18" s="334"/>
      <c r="BW18" s="334"/>
      <c r="BX18" s="334"/>
      <c r="BY18" s="334"/>
      <c r="BZ18" s="334"/>
      <c r="CA18" s="334"/>
      <c r="CB18" s="334"/>
      <c r="CC18" s="334"/>
    </row>
    <row r="19" spans="1:81" s="337" customFormat="1" ht="17.399999999999999" x14ac:dyDescent="0.3">
      <c r="A19" s="437" t="s">
        <v>57</v>
      </c>
      <c r="B19" s="438">
        <v>2202</v>
      </c>
      <c r="C19" s="439">
        <v>1306</v>
      </c>
      <c r="D19" s="440">
        <v>2231</v>
      </c>
      <c r="E19" s="441">
        <v>305</v>
      </c>
      <c r="F19" s="439">
        <v>171</v>
      </c>
      <c r="G19" s="442">
        <v>305</v>
      </c>
      <c r="H19" s="438">
        <v>65</v>
      </c>
      <c r="I19" s="439">
        <v>29</v>
      </c>
      <c r="J19" s="440">
        <v>64</v>
      </c>
      <c r="K19" s="441">
        <v>40</v>
      </c>
      <c r="L19" s="439">
        <v>16</v>
      </c>
      <c r="M19" s="442">
        <v>20</v>
      </c>
      <c r="N19" s="438">
        <v>11</v>
      </c>
      <c r="O19" s="439">
        <v>10</v>
      </c>
      <c r="P19" s="440">
        <v>11</v>
      </c>
      <c r="Q19" s="441">
        <v>95</v>
      </c>
      <c r="R19" s="439">
        <v>21</v>
      </c>
      <c r="S19" s="442">
        <v>45</v>
      </c>
      <c r="T19" s="438">
        <v>232</v>
      </c>
      <c r="U19" s="439">
        <v>217</v>
      </c>
      <c r="V19" s="440">
        <v>304</v>
      </c>
      <c r="W19" s="441">
        <v>1</v>
      </c>
      <c r="X19" s="439">
        <v>16</v>
      </c>
      <c r="Y19" s="442">
        <v>23</v>
      </c>
      <c r="Z19" s="438">
        <v>449</v>
      </c>
      <c r="AA19" s="439">
        <v>332</v>
      </c>
      <c r="AB19" s="440">
        <v>447</v>
      </c>
      <c r="AC19" s="441">
        <v>1307</v>
      </c>
      <c r="AD19" s="439">
        <v>814</v>
      </c>
      <c r="AE19" s="442">
        <v>1301</v>
      </c>
      <c r="AF19" s="438">
        <v>702</v>
      </c>
      <c r="AG19" s="439">
        <v>384</v>
      </c>
      <c r="AH19" s="440">
        <v>593</v>
      </c>
      <c r="AI19" s="441">
        <v>0</v>
      </c>
      <c r="AJ19" s="439">
        <v>33</v>
      </c>
      <c r="AK19" s="442">
        <v>46</v>
      </c>
      <c r="AL19" s="438">
        <v>78</v>
      </c>
      <c r="AM19" s="439">
        <v>38</v>
      </c>
      <c r="AN19" s="440">
        <v>72</v>
      </c>
      <c r="AO19" s="441">
        <v>67</v>
      </c>
      <c r="AP19" s="439">
        <v>38</v>
      </c>
      <c r="AQ19" s="442">
        <v>63</v>
      </c>
      <c r="AR19" s="438">
        <v>0</v>
      </c>
      <c r="AS19" s="439">
        <v>19</v>
      </c>
      <c r="AT19" s="440">
        <v>29</v>
      </c>
      <c r="AU19" s="438">
        <v>64</v>
      </c>
      <c r="AV19" s="439">
        <v>34</v>
      </c>
      <c r="AW19" s="442">
        <v>64</v>
      </c>
      <c r="AX19" s="431">
        <f t="shared" si="4"/>
        <v>5618</v>
      </c>
      <c r="AY19" s="431">
        <f t="shared" si="5"/>
        <v>3478</v>
      </c>
      <c r="AZ19" s="431">
        <f t="shared" si="6"/>
        <v>5618</v>
      </c>
    </row>
    <row r="20" spans="1:81" s="339" customFormat="1" ht="17.399999999999999" x14ac:dyDescent="0.3">
      <c r="A20" s="443" t="s">
        <v>58</v>
      </c>
      <c r="B20" s="444">
        <v>161</v>
      </c>
      <c r="C20" s="153">
        <v>35</v>
      </c>
      <c r="D20" s="274">
        <v>161</v>
      </c>
      <c r="E20" s="153">
        <v>151</v>
      </c>
      <c r="F20" s="153">
        <v>80</v>
      </c>
      <c r="G20" s="445">
        <v>151</v>
      </c>
      <c r="H20" s="444">
        <v>9</v>
      </c>
      <c r="I20" s="153">
        <v>8</v>
      </c>
      <c r="J20" s="274">
        <v>9</v>
      </c>
      <c r="K20" s="153">
        <v>42</v>
      </c>
      <c r="L20" s="153">
        <v>26</v>
      </c>
      <c r="M20" s="445">
        <v>42</v>
      </c>
      <c r="N20" s="444">
        <v>21</v>
      </c>
      <c r="O20" s="153">
        <v>4</v>
      </c>
      <c r="P20" s="274">
        <v>21</v>
      </c>
      <c r="Q20" s="153">
        <v>6</v>
      </c>
      <c r="R20" s="153">
        <v>1</v>
      </c>
      <c r="S20" s="445">
        <v>6</v>
      </c>
      <c r="T20" s="444">
        <v>160</v>
      </c>
      <c r="U20" s="153">
        <v>48</v>
      </c>
      <c r="V20" s="274">
        <v>160</v>
      </c>
      <c r="W20" s="153">
        <v>8</v>
      </c>
      <c r="X20" s="153">
        <v>7</v>
      </c>
      <c r="Y20" s="445">
        <v>8</v>
      </c>
      <c r="Z20" s="444">
        <v>94</v>
      </c>
      <c r="AA20" s="153">
        <v>40</v>
      </c>
      <c r="AB20" s="274">
        <v>94</v>
      </c>
      <c r="AC20" s="153">
        <v>369</v>
      </c>
      <c r="AD20" s="153">
        <v>63</v>
      </c>
      <c r="AE20" s="445">
        <v>369</v>
      </c>
      <c r="AF20" s="444">
        <v>25</v>
      </c>
      <c r="AG20" s="153">
        <v>14</v>
      </c>
      <c r="AH20" s="274">
        <v>25</v>
      </c>
      <c r="AI20" s="153">
        <v>0</v>
      </c>
      <c r="AJ20" s="153">
        <v>0</v>
      </c>
      <c r="AK20" s="445">
        <v>0</v>
      </c>
      <c r="AL20" s="444">
        <v>83</v>
      </c>
      <c r="AM20" s="153">
        <v>39</v>
      </c>
      <c r="AN20" s="274">
        <v>83</v>
      </c>
      <c r="AO20" s="153">
        <v>20</v>
      </c>
      <c r="AP20" s="153">
        <v>18</v>
      </c>
      <c r="AQ20" s="445">
        <v>20</v>
      </c>
      <c r="AR20" s="444">
        <v>42</v>
      </c>
      <c r="AS20" s="153">
        <v>26</v>
      </c>
      <c r="AT20" s="274">
        <v>42</v>
      </c>
      <c r="AU20" s="444">
        <v>15</v>
      </c>
      <c r="AV20" s="153">
        <v>13</v>
      </c>
      <c r="AW20" s="445">
        <v>15</v>
      </c>
      <c r="AX20" s="436">
        <f t="shared" si="4"/>
        <v>1206</v>
      </c>
      <c r="AY20" s="436">
        <f t="shared" si="5"/>
        <v>422</v>
      </c>
      <c r="AZ20" s="436">
        <f t="shared" si="6"/>
        <v>1206</v>
      </c>
      <c r="BA20" s="334"/>
      <c r="BB20" s="334"/>
      <c r="BC20" s="334"/>
      <c r="BD20" s="334"/>
      <c r="BE20" s="334"/>
      <c r="BF20" s="334"/>
      <c r="BG20" s="334"/>
      <c r="BH20" s="334"/>
      <c r="BI20" s="334"/>
      <c r="BJ20" s="334"/>
      <c r="BK20" s="334"/>
      <c r="BL20" s="334"/>
      <c r="BM20" s="334"/>
      <c r="BN20" s="334"/>
      <c r="BO20" s="334"/>
      <c r="BP20" s="334"/>
      <c r="BQ20" s="334"/>
      <c r="BR20" s="334"/>
      <c r="BS20" s="334"/>
      <c r="BT20" s="334"/>
      <c r="BU20" s="334"/>
      <c r="BV20" s="334"/>
      <c r="BW20" s="334"/>
      <c r="BX20" s="334"/>
      <c r="BY20" s="334"/>
      <c r="BZ20" s="334"/>
      <c r="CA20" s="334"/>
      <c r="CB20" s="334"/>
      <c r="CC20" s="334"/>
    </row>
    <row r="21" spans="1:81" s="337" customFormat="1" ht="17.399999999999999" x14ac:dyDescent="0.3">
      <c r="A21" s="437" t="s">
        <v>59</v>
      </c>
      <c r="B21" s="438">
        <v>50</v>
      </c>
      <c r="C21" s="439">
        <v>19</v>
      </c>
      <c r="D21" s="440">
        <v>50</v>
      </c>
      <c r="E21" s="441">
        <v>45</v>
      </c>
      <c r="F21" s="439">
        <v>25</v>
      </c>
      <c r="G21" s="442">
        <v>45</v>
      </c>
      <c r="H21" s="438">
        <v>6</v>
      </c>
      <c r="I21" s="439">
        <v>1</v>
      </c>
      <c r="J21" s="440">
        <v>6</v>
      </c>
      <c r="K21" s="441">
        <v>4</v>
      </c>
      <c r="L21" s="439">
        <v>1</v>
      </c>
      <c r="M21" s="442">
        <v>4</v>
      </c>
      <c r="N21" s="438">
        <v>4</v>
      </c>
      <c r="O21" s="439">
        <v>2</v>
      </c>
      <c r="P21" s="440">
        <v>4</v>
      </c>
      <c r="Q21" s="441">
        <v>2</v>
      </c>
      <c r="R21" s="439">
        <v>2</v>
      </c>
      <c r="S21" s="442">
        <v>2</v>
      </c>
      <c r="T21" s="438">
        <v>46</v>
      </c>
      <c r="U21" s="439">
        <v>21</v>
      </c>
      <c r="V21" s="440">
        <v>46</v>
      </c>
      <c r="W21" s="441">
        <v>3</v>
      </c>
      <c r="X21" s="439">
        <v>3</v>
      </c>
      <c r="Y21" s="442">
        <v>3</v>
      </c>
      <c r="Z21" s="438">
        <v>35</v>
      </c>
      <c r="AA21" s="439">
        <v>17</v>
      </c>
      <c r="AB21" s="440">
        <v>35</v>
      </c>
      <c r="AC21" s="441">
        <v>98</v>
      </c>
      <c r="AD21" s="439">
        <v>36</v>
      </c>
      <c r="AE21" s="442">
        <v>98</v>
      </c>
      <c r="AF21" s="438">
        <v>13</v>
      </c>
      <c r="AG21" s="439">
        <v>8</v>
      </c>
      <c r="AH21" s="440">
        <v>13</v>
      </c>
      <c r="AI21" s="441">
        <v>6</v>
      </c>
      <c r="AJ21" s="439">
        <v>2</v>
      </c>
      <c r="AK21" s="442">
        <v>6</v>
      </c>
      <c r="AL21" s="438">
        <v>8</v>
      </c>
      <c r="AM21" s="439">
        <v>4</v>
      </c>
      <c r="AN21" s="440">
        <v>8</v>
      </c>
      <c r="AO21" s="441">
        <v>6</v>
      </c>
      <c r="AP21" s="439">
        <v>2</v>
      </c>
      <c r="AQ21" s="442">
        <v>6</v>
      </c>
      <c r="AR21" s="438">
        <v>1</v>
      </c>
      <c r="AS21" s="439">
        <v>1</v>
      </c>
      <c r="AT21" s="440">
        <v>1</v>
      </c>
      <c r="AU21" s="438">
        <v>0</v>
      </c>
      <c r="AV21" s="439">
        <v>0</v>
      </c>
      <c r="AW21" s="442">
        <v>0</v>
      </c>
      <c r="AX21" s="431">
        <f t="shared" si="4"/>
        <v>327</v>
      </c>
      <c r="AY21" s="431">
        <f t="shared" si="5"/>
        <v>144</v>
      </c>
      <c r="AZ21" s="431">
        <f t="shared" si="6"/>
        <v>327</v>
      </c>
    </row>
    <row r="22" spans="1:81" ht="17.399999999999999" x14ac:dyDescent="0.3">
      <c r="A22" s="432" t="s">
        <v>60</v>
      </c>
      <c r="B22" s="444">
        <v>762</v>
      </c>
      <c r="C22" s="182">
        <v>376</v>
      </c>
      <c r="D22" s="222">
        <v>667</v>
      </c>
      <c r="E22" s="153">
        <v>226</v>
      </c>
      <c r="F22" s="182">
        <v>165</v>
      </c>
      <c r="G22" s="99">
        <v>233</v>
      </c>
      <c r="H22" s="444">
        <v>336</v>
      </c>
      <c r="I22" s="182">
        <v>287</v>
      </c>
      <c r="J22" s="222">
        <v>356</v>
      </c>
      <c r="K22" s="153">
        <v>43</v>
      </c>
      <c r="L22" s="182">
        <v>32</v>
      </c>
      <c r="M22" s="99">
        <v>42</v>
      </c>
      <c r="N22" s="444">
        <v>60</v>
      </c>
      <c r="O22" s="182">
        <v>60</v>
      </c>
      <c r="P22" s="222">
        <v>60</v>
      </c>
      <c r="Q22" s="153">
        <v>49</v>
      </c>
      <c r="R22" s="182">
        <v>14</v>
      </c>
      <c r="S22" s="99">
        <v>22</v>
      </c>
      <c r="T22" s="444">
        <v>53</v>
      </c>
      <c r="U22" s="182">
        <v>62</v>
      </c>
      <c r="V22" s="222">
        <v>101</v>
      </c>
      <c r="W22" s="153">
        <v>7</v>
      </c>
      <c r="X22" s="182">
        <v>7</v>
      </c>
      <c r="Y22" s="99">
        <v>7</v>
      </c>
      <c r="Z22" s="444">
        <v>386</v>
      </c>
      <c r="AA22" s="182">
        <v>241</v>
      </c>
      <c r="AB22" s="222">
        <v>402</v>
      </c>
      <c r="AC22" s="153">
        <v>342</v>
      </c>
      <c r="AD22" s="182">
        <v>293</v>
      </c>
      <c r="AE22" s="99">
        <v>383</v>
      </c>
      <c r="AF22" s="444">
        <v>115</v>
      </c>
      <c r="AG22" s="182">
        <v>72</v>
      </c>
      <c r="AH22" s="222">
        <v>100</v>
      </c>
      <c r="AI22" s="153">
        <v>54</v>
      </c>
      <c r="AJ22" s="182">
        <v>20</v>
      </c>
      <c r="AK22" s="99">
        <v>45</v>
      </c>
      <c r="AL22" s="444">
        <v>217</v>
      </c>
      <c r="AM22" s="182">
        <v>217</v>
      </c>
      <c r="AN22" s="222">
        <v>217</v>
      </c>
      <c r="AO22" s="153">
        <v>1</v>
      </c>
      <c r="AP22" s="182">
        <v>1</v>
      </c>
      <c r="AQ22" s="99">
        <v>1</v>
      </c>
      <c r="AR22" s="444">
        <v>96</v>
      </c>
      <c r="AS22" s="182">
        <v>68</v>
      </c>
      <c r="AT22" s="222">
        <v>107</v>
      </c>
      <c r="AU22" s="444">
        <v>98</v>
      </c>
      <c r="AV22" s="182">
        <v>92</v>
      </c>
      <c r="AW22" s="99">
        <v>102</v>
      </c>
      <c r="AX22" s="436">
        <f t="shared" si="4"/>
        <v>2845</v>
      </c>
      <c r="AY22" s="436">
        <f t="shared" si="5"/>
        <v>2007</v>
      </c>
      <c r="AZ22" s="436">
        <f t="shared" si="6"/>
        <v>2845</v>
      </c>
    </row>
    <row r="23" spans="1:81" s="2" customFormat="1" ht="18" thickBot="1" x14ac:dyDescent="0.35">
      <c r="A23" s="448" t="s">
        <v>0</v>
      </c>
      <c r="B23" s="449">
        <f t="shared" ref="B23:AW23" si="7">SUM(B11:B22)</f>
        <v>13173</v>
      </c>
      <c r="C23" s="450">
        <f>SUM(C11:C22)</f>
        <v>6119</v>
      </c>
      <c r="D23" s="451">
        <f t="shared" si="7"/>
        <v>13282</v>
      </c>
      <c r="E23" s="450">
        <f t="shared" si="7"/>
        <v>3973</v>
      </c>
      <c r="F23" s="450">
        <f t="shared" si="7"/>
        <v>2198</v>
      </c>
      <c r="G23" s="452">
        <f t="shared" si="7"/>
        <v>3931</v>
      </c>
      <c r="H23" s="449">
        <f t="shared" si="7"/>
        <v>2140</v>
      </c>
      <c r="I23" s="450">
        <f t="shared" si="7"/>
        <v>1332</v>
      </c>
      <c r="J23" s="451">
        <f t="shared" si="7"/>
        <v>2132</v>
      </c>
      <c r="K23" s="450">
        <f t="shared" si="7"/>
        <v>939</v>
      </c>
      <c r="L23" s="450">
        <f t="shared" si="7"/>
        <v>658</v>
      </c>
      <c r="M23" s="452">
        <f t="shared" si="7"/>
        <v>994</v>
      </c>
      <c r="N23" s="449">
        <f t="shared" si="7"/>
        <v>661</v>
      </c>
      <c r="O23" s="450">
        <f t="shared" si="7"/>
        <v>355</v>
      </c>
      <c r="P23" s="451">
        <f t="shared" si="7"/>
        <v>646</v>
      </c>
      <c r="Q23" s="450">
        <f t="shared" si="7"/>
        <v>1509</v>
      </c>
      <c r="R23" s="450">
        <f t="shared" si="7"/>
        <v>720</v>
      </c>
      <c r="S23" s="452">
        <f t="shared" si="7"/>
        <v>1437</v>
      </c>
      <c r="T23" s="449">
        <f t="shared" si="7"/>
        <v>4422</v>
      </c>
      <c r="U23" s="450">
        <f t="shared" si="7"/>
        <v>3494</v>
      </c>
      <c r="V23" s="451">
        <f t="shared" si="7"/>
        <v>4107</v>
      </c>
      <c r="W23" s="450">
        <f t="shared" si="7"/>
        <v>791</v>
      </c>
      <c r="X23" s="450">
        <f t="shared" si="7"/>
        <v>580</v>
      </c>
      <c r="Y23" s="452">
        <f t="shared" si="7"/>
        <v>806</v>
      </c>
      <c r="Z23" s="449">
        <f t="shared" si="7"/>
        <v>4100</v>
      </c>
      <c r="AA23" s="450">
        <f t="shared" si="7"/>
        <v>2871</v>
      </c>
      <c r="AB23" s="451">
        <f t="shared" si="7"/>
        <v>4211</v>
      </c>
      <c r="AC23" s="450">
        <f t="shared" si="7"/>
        <v>7958</v>
      </c>
      <c r="AD23" s="450">
        <f t="shared" si="7"/>
        <v>4338</v>
      </c>
      <c r="AE23" s="452">
        <f t="shared" si="7"/>
        <v>7958</v>
      </c>
      <c r="AF23" s="449">
        <f t="shared" si="7"/>
        <v>3032</v>
      </c>
      <c r="AG23" s="450">
        <f t="shared" si="7"/>
        <v>1945</v>
      </c>
      <c r="AH23" s="451">
        <f t="shared" si="7"/>
        <v>3034</v>
      </c>
      <c r="AI23" s="450">
        <f t="shared" si="7"/>
        <v>434</v>
      </c>
      <c r="AJ23" s="450">
        <f t="shared" si="7"/>
        <v>287</v>
      </c>
      <c r="AK23" s="452">
        <f t="shared" si="7"/>
        <v>492</v>
      </c>
      <c r="AL23" s="449">
        <f t="shared" si="7"/>
        <v>2142</v>
      </c>
      <c r="AM23" s="450">
        <f t="shared" si="7"/>
        <v>1522</v>
      </c>
      <c r="AN23" s="451">
        <f t="shared" si="7"/>
        <v>2178</v>
      </c>
      <c r="AO23" s="450">
        <f t="shared" si="7"/>
        <v>1377</v>
      </c>
      <c r="AP23" s="450">
        <f t="shared" si="7"/>
        <v>708</v>
      </c>
      <c r="AQ23" s="452">
        <f t="shared" si="7"/>
        <v>1208</v>
      </c>
      <c r="AR23" s="449">
        <f t="shared" si="7"/>
        <v>1439</v>
      </c>
      <c r="AS23" s="450">
        <f t="shared" si="7"/>
        <v>1089</v>
      </c>
      <c r="AT23" s="451">
        <f t="shared" si="7"/>
        <v>1541</v>
      </c>
      <c r="AU23" s="449">
        <f t="shared" si="7"/>
        <v>747</v>
      </c>
      <c r="AV23" s="450">
        <f t="shared" si="7"/>
        <v>628</v>
      </c>
      <c r="AW23" s="452">
        <f t="shared" si="7"/>
        <v>880</v>
      </c>
      <c r="AX23" s="453">
        <f t="shared" ref="AX23" si="8">B23+E23+H23+K23+N23+Q23+T23+W23+Z23+AC23+AF23+AI23+AL23+AO23+AR23+AU23</f>
        <v>48837</v>
      </c>
      <c r="AY23" s="454">
        <f t="shared" ref="AY23" si="9">C23+F23+I23+L23+O23+R23+U23+X23+AA23+AD23+AG23+AJ23+AM23+AP23+AS23+AV23</f>
        <v>28844</v>
      </c>
      <c r="AZ23" s="455">
        <f t="shared" ref="AZ23" si="10">D23+G23+J23+M23+P23+S23+V23+Y23+AB23+AE23+AH23+AK23+AN23+AQ23+AT23+AW23</f>
        <v>48837</v>
      </c>
      <c r="BA23" s="424"/>
      <c r="BB23" s="337"/>
      <c r="BC23" s="337"/>
      <c r="BD23" s="337"/>
      <c r="BE23" s="337"/>
      <c r="BF23" s="337"/>
      <c r="BG23" s="337"/>
      <c r="BH23" s="337"/>
      <c r="BI23" s="337"/>
      <c r="BJ23" s="337"/>
      <c r="BK23" s="337"/>
      <c r="BL23" s="337"/>
      <c r="BM23" s="337"/>
      <c r="BN23" s="337"/>
      <c r="BO23" s="337"/>
      <c r="BP23" s="337"/>
      <c r="BQ23" s="337"/>
      <c r="BR23" s="337"/>
      <c r="BS23" s="337"/>
      <c r="BT23" s="337"/>
      <c r="BU23" s="337"/>
      <c r="BV23" s="337"/>
      <c r="BW23" s="337"/>
      <c r="BX23" s="337"/>
      <c r="BY23" s="337"/>
      <c r="BZ23" s="337"/>
      <c r="CA23" s="337"/>
      <c r="CB23" s="337"/>
      <c r="CC23" s="337"/>
    </row>
    <row r="24" spans="1:81" x14ac:dyDescent="0.25">
      <c r="C24" s="340"/>
      <c r="AQ24" s="607"/>
      <c r="AR24" s="607"/>
      <c r="AS24" s="607"/>
      <c r="AT24" s="607"/>
      <c r="AU24" s="607"/>
      <c r="AV24" s="607"/>
      <c r="AW24" s="607"/>
    </row>
    <row r="25" spans="1:81" ht="14.4" thickBot="1" x14ac:dyDescent="0.3">
      <c r="B25" s="412" t="s">
        <v>102</v>
      </c>
      <c r="C25" s="341"/>
      <c r="D25" s="341"/>
      <c r="E25" s="341"/>
      <c r="F25" s="341"/>
      <c r="G25" s="341"/>
      <c r="H25" s="341"/>
      <c r="I25" s="342"/>
      <c r="J25" s="341"/>
      <c r="K25" s="343">
        <f>SUM(B23,E23,H23,K23,N23,Q23,T23,W23,Z23,AC23,AF23,AI23,AL23,AO23,AR23,AU23)</f>
        <v>48837</v>
      </c>
      <c r="L25" s="413" t="s">
        <v>103</v>
      </c>
      <c r="M25" s="344"/>
      <c r="N25" s="345"/>
      <c r="AQ25" s="346"/>
      <c r="AR25" s="346"/>
      <c r="AS25" s="346"/>
      <c r="AT25" s="346"/>
      <c r="AU25" s="346"/>
      <c r="AV25" s="346"/>
      <c r="AW25" s="346"/>
    </row>
    <row r="26" spans="1:81" ht="14.4" thickBot="1" x14ac:dyDescent="0.3">
      <c r="B26" s="64" t="s">
        <v>104</v>
      </c>
      <c r="C26" s="348"/>
      <c r="D26" s="347"/>
      <c r="E26" s="347"/>
      <c r="F26" s="347"/>
      <c r="G26" s="347"/>
      <c r="H26" s="347"/>
      <c r="I26" s="347"/>
      <c r="J26" s="347"/>
      <c r="K26" s="349">
        <f>SUM(D23,G23,J23,M23,P23,S23,V23,Y23,AB23,AE23,AH23,AK23,AN23,AQ23,AT23,AW23)</f>
        <v>48837</v>
      </c>
      <c r="L26" s="414" t="s">
        <v>103</v>
      </c>
      <c r="M26" s="350"/>
      <c r="AQ26" s="346"/>
      <c r="AR26" s="346"/>
      <c r="AS26" s="346"/>
      <c r="AT26" s="346"/>
      <c r="AU26" s="346"/>
      <c r="AV26" s="346"/>
      <c r="AW26" s="346"/>
    </row>
    <row r="27" spans="1:81" x14ac:dyDescent="0.25">
      <c r="C27" s="340"/>
      <c r="AQ27" s="346"/>
      <c r="AR27" s="346"/>
      <c r="AS27" s="346"/>
      <c r="AT27" s="346"/>
      <c r="AU27" s="346"/>
      <c r="AV27" s="346"/>
      <c r="AW27" s="346"/>
    </row>
    <row r="28" spans="1:81" ht="16.2" x14ac:dyDescent="0.25">
      <c r="B28" s="340" t="s">
        <v>105</v>
      </c>
      <c r="C28" s="340"/>
      <c r="I28" s="345"/>
      <c r="L28" s="337"/>
      <c r="AQ28" s="346"/>
      <c r="AR28" s="346"/>
      <c r="AS28" s="346"/>
      <c r="AT28" s="346"/>
      <c r="AU28" s="346"/>
      <c r="AV28" s="346"/>
      <c r="AW28" s="346"/>
    </row>
    <row r="29" spans="1:81" x14ac:dyDescent="0.25">
      <c r="B29" s="340"/>
      <c r="C29" s="340"/>
      <c r="AQ29" s="607"/>
      <c r="AR29" s="607"/>
      <c r="AS29" s="607"/>
      <c r="AT29" s="607"/>
      <c r="AU29" s="607"/>
      <c r="AV29" s="607"/>
      <c r="AW29" s="607"/>
    </row>
    <row r="30" spans="1:81" x14ac:dyDescent="0.25">
      <c r="B30" s="340"/>
      <c r="C30" s="340"/>
      <c r="AQ30" s="346"/>
      <c r="AR30" s="346"/>
      <c r="AS30" s="346"/>
      <c r="AT30" s="346"/>
      <c r="AU30" s="346"/>
      <c r="AV30" s="346"/>
      <c r="AW30" s="346"/>
    </row>
  </sheetData>
  <mergeCells count="36">
    <mergeCell ref="AX8:AZ9"/>
    <mergeCell ref="R8:S8"/>
    <mergeCell ref="C8:D8"/>
    <mergeCell ref="F8:G8"/>
    <mergeCell ref="I8:J8"/>
    <mergeCell ref="L8:M8"/>
    <mergeCell ref="O8:P8"/>
    <mergeCell ref="X8:Y8"/>
    <mergeCell ref="AA8:AB8"/>
    <mergeCell ref="AD8:AE8"/>
    <mergeCell ref="AG8:AH8"/>
    <mergeCell ref="AJ8:AK8"/>
    <mergeCell ref="AQ24:AW24"/>
    <mergeCell ref="AQ29:AW29"/>
    <mergeCell ref="T9:V9"/>
    <mergeCell ref="W9:Y9"/>
    <mergeCell ref="Z9:AB9"/>
    <mergeCell ref="AC9:AE9"/>
    <mergeCell ref="AF9:AH9"/>
    <mergeCell ref="AI9:AK9"/>
    <mergeCell ref="A8:A10"/>
    <mergeCell ref="AL9:AN9"/>
    <mergeCell ref="AO9:AQ9"/>
    <mergeCell ref="AR9:AT9"/>
    <mergeCell ref="AU9:AW9"/>
    <mergeCell ref="AM8:AN8"/>
    <mergeCell ref="AP8:AQ8"/>
    <mergeCell ref="AS8:AT8"/>
    <mergeCell ref="AV8:AW8"/>
    <mergeCell ref="B9:D9"/>
    <mergeCell ref="E9:G9"/>
    <mergeCell ref="H9:J9"/>
    <mergeCell ref="K9:M9"/>
    <mergeCell ref="N9:P9"/>
    <mergeCell ref="Q9:S9"/>
    <mergeCell ref="U8:V8"/>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9"/>
  <sheetViews>
    <sheetView tabSelected="1" workbookViewId="0">
      <selection activeCell="A6" sqref="A6"/>
    </sheetView>
  </sheetViews>
  <sheetFormatPr baseColWidth="10" defaultColWidth="11.44140625" defaultRowHeight="13.8" x14ac:dyDescent="0.25"/>
  <cols>
    <col min="1" max="1" width="29.5546875" style="334" customWidth="1"/>
    <col min="2" max="2" width="13.44140625" style="334" customWidth="1"/>
    <col min="3" max="3" width="9.6640625" style="334" customWidth="1"/>
    <col min="4" max="4" width="17.6640625" style="334" customWidth="1"/>
    <col min="5" max="5" width="9.109375" style="334" customWidth="1"/>
    <col min="6" max="6" width="15.33203125" style="334" customWidth="1"/>
    <col min="7" max="7" width="19.88671875" style="334" customWidth="1"/>
    <col min="8" max="8" width="20.109375" style="334" customWidth="1"/>
    <col min="9" max="9" width="10.88671875" style="334" customWidth="1"/>
    <col min="10" max="16384" width="11.44140625" style="334"/>
  </cols>
  <sheetData>
    <row r="1" spans="1:10" ht="21" x14ac:dyDescent="0.4">
      <c r="A1" s="332" t="str">
        <f>'Statistik 1'!A1:C1</f>
        <v>Jahrgang 2024/2025 FSJ In- und Ausland</v>
      </c>
      <c r="B1" s="332"/>
      <c r="C1" s="332"/>
      <c r="D1" s="332"/>
      <c r="E1" s="332"/>
      <c r="F1" s="333"/>
      <c r="G1" s="333"/>
      <c r="H1" s="333"/>
      <c r="I1" s="333"/>
    </row>
    <row r="2" spans="1:10" s="2" customFormat="1" ht="18" customHeight="1" x14ac:dyDescent="0.3">
      <c r="A2" s="113" t="str">
        <f>'Statistik 1'!A2</f>
        <v>Statistische Angaben zum Stichtag: 01.12.2024</v>
      </c>
      <c r="B2" s="113"/>
      <c r="C2" s="113"/>
      <c r="D2" s="113"/>
      <c r="E2" s="113"/>
    </row>
    <row r="3" spans="1:10" s="2" customFormat="1" ht="18" customHeight="1" x14ac:dyDescent="0.3">
      <c r="A3" s="113"/>
      <c r="B3" s="113"/>
      <c r="C3" s="113"/>
      <c r="D3" s="113"/>
      <c r="E3" s="113"/>
    </row>
    <row r="4" spans="1:10" s="76" customFormat="1" ht="18" customHeight="1" x14ac:dyDescent="0.3">
      <c r="A4" s="76" t="s">
        <v>106</v>
      </c>
    </row>
    <row r="5" spans="1:10" s="76" customFormat="1" ht="18" customHeight="1" x14ac:dyDescent="0.3"/>
    <row r="6" spans="1:10" ht="16.8" x14ac:dyDescent="0.3">
      <c r="A6" s="351"/>
      <c r="B6" s="333"/>
      <c r="C6" s="333"/>
      <c r="D6" s="333"/>
      <c r="E6" s="333"/>
      <c r="F6" s="333"/>
      <c r="G6" s="333"/>
      <c r="H6" s="333"/>
      <c r="I6" s="333"/>
    </row>
    <row r="7" spans="1:10" x14ac:dyDescent="0.25">
      <c r="A7" s="351" t="str">
        <f>'Statistik 1'!A7</f>
        <v>Stand: 12.03.2025</v>
      </c>
    </row>
    <row r="8" spans="1:10" ht="55.2" x14ac:dyDescent="0.25">
      <c r="A8" s="335"/>
      <c r="B8" s="352" t="s">
        <v>107</v>
      </c>
      <c r="C8" s="600" t="s">
        <v>108</v>
      </c>
      <c r="D8" s="614"/>
      <c r="E8" s="614"/>
      <c r="F8" s="614"/>
      <c r="G8" s="614"/>
      <c r="H8" s="614"/>
      <c r="I8" s="599"/>
    </row>
    <row r="9" spans="1:10" ht="69" x14ac:dyDescent="0.25">
      <c r="A9" s="353"/>
      <c r="B9" s="354" t="s">
        <v>109</v>
      </c>
      <c r="C9" s="355" t="s">
        <v>110</v>
      </c>
      <c r="D9" s="356" t="s">
        <v>111</v>
      </c>
      <c r="E9" s="357" t="s">
        <v>74</v>
      </c>
      <c r="F9" s="358" t="s">
        <v>75</v>
      </c>
      <c r="G9" s="356" t="s">
        <v>112</v>
      </c>
      <c r="H9" s="359" t="s">
        <v>113</v>
      </c>
      <c r="I9" s="358" t="s">
        <v>114</v>
      </c>
    </row>
    <row r="10" spans="1:10" ht="17.399999999999999" x14ac:dyDescent="0.25">
      <c r="A10" s="376" t="s">
        <v>48</v>
      </c>
      <c r="B10" s="377">
        <v>0</v>
      </c>
      <c r="C10" s="378">
        <v>0</v>
      </c>
      <c r="D10" s="379">
        <v>0</v>
      </c>
      <c r="E10" s="380">
        <v>0</v>
      </c>
      <c r="F10" s="378">
        <v>0</v>
      </c>
      <c r="G10" s="379">
        <v>0</v>
      </c>
      <c r="H10" s="380">
        <v>0</v>
      </c>
      <c r="I10" s="381">
        <v>0</v>
      </c>
      <c r="J10" s="61"/>
    </row>
    <row r="11" spans="1:10" ht="15.6" x14ac:dyDescent="0.25">
      <c r="A11" s="456" t="s">
        <v>0</v>
      </c>
      <c r="B11" s="457">
        <f t="shared" ref="B11:I11" si="0">SUM(B10:B10)</f>
        <v>0</v>
      </c>
      <c r="C11" s="457">
        <f t="shared" si="0"/>
        <v>0</v>
      </c>
      <c r="D11" s="457">
        <f t="shared" si="0"/>
        <v>0</v>
      </c>
      <c r="E11" s="458">
        <f t="shared" si="0"/>
        <v>0</v>
      </c>
      <c r="F11" s="458">
        <f t="shared" si="0"/>
        <v>0</v>
      </c>
      <c r="G11" s="457">
        <f t="shared" si="0"/>
        <v>0</v>
      </c>
      <c r="H11" s="458">
        <f t="shared" si="0"/>
        <v>0</v>
      </c>
      <c r="I11" s="458">
        <f t="shared" si="0"/>
        <v>0</v>
      </c>
      <c r="J11" s="61"/>
    </row>
    <row r="12" spans="1:10" x14ac:dyDescent="0.25">
      <c r="D12" s="360"/>
      <c r="E12" s="360"/>
      <c r="G12" s="337"/>
      <c r="H12" s="337"/>
    </row>
    <row r="13" spans="1:10" ht="27.6" x14ac:dyDescent="0.25">
      <c r="A13" s="361" t="s">
        <v>115</v>
      </c>
      <c r="B13" s="362" t="s">
        <v>116</v>
      </c>
      <c r="D13" s="363"/>
      <c r="E13" s="364"/>
      <c r="G13" s="363"/>
      <c r="H13" s="364"/>
    </row>
    <row r="14" spans="1:10" x14ac:dyDescent="0.25">
      <c r="A14" s="365"/>
      <c r="B14" s="335"/>
      <c r="D14" s="366"/>
      <c r="E14" s="360"/>
      <c r="G14" s="366"/>
      <c r="H14" s="360"/>
    </row>
    <row r="15" spans="1:10" x14ac:dyDescent="0.25">
      <c r="A15" s="365"/>
      <c r="B15" s="335"/>
      <c r="D15" s="366"/>
      <c r="E15" s="360"/>
      <c r="G15" s="366"/>
      <c r="H15" s="360"/>
    </row>
    <row r="16" spans="1:10" x14ac:dyDescent="0.25">
      <c r="A16" s="365"/>
      <c r="B16" s="335"/>
      <c r="D16" s="366"/>
      <c r="E16" s="360"/>
      <c r="G16" s="367"/>
      <c r="H16" s="368"/>
    </row>
    <row r="17" spans="1:8" x14ac:dyDescent="0.25">
      <c r="A17" s="365"/>
      <c r="B17" s="335"/>
      <c r="D17" s="366"/>
      <c r="E17" s="360"/>
      <c r="G17" s="337"/>
      <c r="H17" s="337"/>
    </row>
    <row r="18" spans="1:8" x14ac:dyDescent="0.25">
      <c r="A18" s="365"/>
      <c r="B18" s="335"/>
      <c r="D18" s="366"/>
      <c r="E18" s="360"/>
      <c r="G18" s="337"/>
      <c r="H18" s="337"/>
    </row>
    <row r="19" spans="1:8" s="2" customFormat="1" ht="17.399999999999999" x14ac:dyDescent="0.3">
      <c r="A19" s="459" t="s">
        <v>0</v>
      </c>
      <c r="B19" s="460">
        <f>SUM(B14:B18)</f>
        <v>0</v>
      </c>
    </row>
  </sheetData>
  <mergeCells count="1">
    <mergeCell ref="C8:I8"/>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3</vt:i4>
      </vt:variant>
    </vt:vector>
  </HeadingPairs>
  <TitlesOfParts>
    <vt:vector size="8" baseType="lpstr">
      <vt:lpstr>Statistik 1</vt:lpstr>
      <vt:lpstr>Statistik 2</vt:lpstr>
      <vt:lpstr>Einsatzbereiche</vt:lpstr>
      <vt:lpstr>nach Bundesländer</vt:lpstr>
      <vt:lpstr>Ausland Länder, ESt</vt:lpstr>
      <vt:lpstr>Einsatzbereiche!Druckbereich</vt:lpstr>
      <vt:lpstr>'Statistik 1'!Druckbereich</vt:lpstr>
      <vt:lpstr>'Statistik 2'!Druckbereich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Krieger, Sascha</cp:lastModifiedBy>
  <cp:lastPrinted>2021-04-20T07:04:21Z</cp:lastPrinted>
  <dcterms:created xsi:type="dcterms:W3CDTF">2011-04-12T09:44:43Z</dcterms:created>
  <dcterms:modified xsi:type="dcterms:W3CDTF">2025-03-31T08:46:19Z</dcterms:modified>
</cp:coreProperties>
</file>