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05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Y33" i="1" l="1"/>
  <c r="X33" i="1"/>
  <c r="W33" i="1"/>
  <c r="W34" i="1" s="1"/>
  <c r="V33" i="1"/>
  <c r="Z33" i="1" s="1"/>
  <c r="T33" i="1"/>
  <c r="T35" i="1" s="1"/>
  <c r="S33" i="1"/>
  <c r="S35" i="1" s="1"/>
  <c r="R33" i="1"/>
  <c r="R35" i="1" s="1"/>
  <c r="Q33" i="1"/>
  <c r="Q35" i="1" s="1"/>
  <c r="P33" i="1"/>
  <c r="P35" i="1" s="1"/>
  <c r="N33" i="1"/>
  <c r="N35" i="1" s="1"/>
  <c r="M33" i="1"/>
  <c r="M35" i="1" s="1"/>
  <c r="L33" i="1"/>
  <c r="L35" i="1" s="1"/>
  <c r="K33" i="1"/>
  <c r="K35" i="1" s="1"/>
  <c r="J33" i="1"/>
  <c r="J35" i="1" s="1"/>
  <c r="I33" i="1"/>
  <c r="I35" i="1" s="1"/>
  <c r="H33" i="1"/>
  <c r="H35" i="1" s="1"/>
  <c r="G33" i="1"/>
  <c r="G35" i="1" s="1"/>
  <c r="F33" i="1"/>
  <c r="F35" i="1" s="1"/>
  <c r="E33" i="1"/>
  <c r="E35" i="1" s="1"/>
  <c r="D33" i="1"/>
  <c r="D35" i="1" s="1"/>
  <c r="C33" i="1"/>
  <c r="C34" i="1" s="1"/>
  <c r="B33" i="1"/>
  <c r="B35" i="1" s="1"/>
  <c r="Z32" i="1"/>
  <c r="AI31" i="1"/>
  <c r="AH31" i="1"/>
  <c r="Z31" i="1"/>
  <c r="B31" i="1"/>
  <c r="AF31" i="1" s="1"/>
  <c r="AG31" i="1" s="1"/>
  <c r="AI30" i="1"/>
  <c r="AH30" i="1"/>
  <c r="Z30" i="1"/>
  <c r="B30" i="1"/>
  <c r="AF30" i="1" s="1"/>
  <c r="AG30" i="1" s="1"/>
  <c r="AI29" i="1"/>
  <c r="AH29" i="1"/>
  <c r="Z29" i="1"/>
  <c r="B29" i="1"/>
  <c r="AF29" i="1" s="1"/>
  <c r="AG29" i="1" s="1"/>
  <c r="AI28" i="1"/>
  <c r="AH28" i="1"/>
  <c r="Z28" i="1"/>
  <c r="B28" i="1"/>
  <c r="AF28" i="1" s="1"/>
  <c r="AG28" i="1" s="1"/>
  <c r="AI27" i="1"/>
  <c r="AH27" i="1"/>
  <c r="Z27" i="1"/>
  <c r="B27" i="1"/>
  <c r="AF27" i="1" s="1"/>
  <c r="AG27" i="1" s="1"/>
  <c r="AI26" i="1"/>
  <c r="AH26" i="1"/>
  <c r="Z26" i="1"/>
  <c r="B26" i="1"/>
  <c r="AF26" i="1" s="1"/>
  <c r="AG26" i="1" s="1"/>
  <c r="AI25" i="1"/>
  <c r="AH25" i="1"/>
  <c r="Z25" i="1"/>
  <c r="B25" i="1"/>
  <c r="AF25" i="1" s="1"/>
  <c r="AG25" i="1" s="1"/>
  <c r="AI24" i="1"/>
  <c r="AH24" i="1"/>
  <c r="Z24" i="1"/>
  <c r="B24" i="1"/>
  <c r="AF24" i="1" s="1"/>
  <c r="AG24" i="1" s="1"/>
  <c r="AI23" i="1"/>
  <c r="AH23" i="1"/>
  <c r="Z23" i="1"/>
  <c r="B23" i="1"/>
  <c r="AF23" i="1" s="1"/>
  <c r="AG23" i="1" s="1"/>
  <c r="AI22" i="1"/>
  <c r="AH22" i="1"/>
  <c r="Z22" i="1"/>
  <c r="B22" i="1"/>
  <c r="AF22" i="1" s="1"/>
  <c r="AG22" i="1" s="1"/>
  <c r="AI21" i="1"/>
  <c r="AH21" i="1"/>
  <c r="Z21" i="1"/>
  <c r="B21" i="1"/>
  <c r="AF21" i="1" s="1"/>
  <c r="AG21" i="1" s="1"/>
  <c r="AI20" i="1"/>
  <c r="AH20" i="1"/>
  <c r="Z20" i="1"/>
  <c r="B20" i="1"/>
  <c r="AF20" i="1" s="1"/>
  <c r="AG20" i="1" s="1"/>
  <c r="AI19" i="1"/>
  <c r="AH19" i="1"/>
  <c r="Z19" i="1"/>
  <c r="B19" i="1"/>
  <c r="AF19" i="1" s="1"/>
  <c r="AG19" i="1" s="1"/>
  <c r="AI18" i="1"/>
  <c r="AH18" i="1"/>
  <c r="Z18" i="1"/>
  <c r="B18" i="1"/>
  <c r="AF18" i="1" s="1"/>
  <c r="AG18" i="1" s="1"/>
  <c r="AI17" i="1"/>
  <c r="AH17" i="1"/>
  <c r="Z17" i="1"/>
  <c r="B17" i="1"/>
  <c r="AF17" i="1" s="1"/>
  <c r="AG17" i="1" s="1"/>
  <c r="AI16" i="1"/>
  <c r="AI33" i="1" s="1"/>
  <c r="AH16" i="1"/>
  <c r="AH33" i="1" s="1"/>
  <c r="Z16" i="1"/>
  <c r="B16" i="1"/>
  <c r="AF16" i="1" s="1"/>
  <c r="AF33" i="1" l="1"/>
  <c r="AG16" i="1"/>
  <c r="X34" i="1"/>
  <c r="I34" i="1"/>
  <c r="V34" i="1"/>
  <c r="C35" i="1"/>
  <c r="O35" i="1"/>
  <c r="O34" i="1"/>
  <c r="AG33" i="1" l="1"/>
  <c r="AG36" i="1"/>
  <c r="AG37" i="1" s="1"/>
</calcChain>
</file>

<file path=xl/sharedStrings.xml><?xml version="1.0" encoding="utf-8"?>
<sst xmlns="http://schemas.openxmlformats.org/spreadsheetml/2006/main" count="65" uniqueCount="46">
  <si>
    <t>Bundesministerium für Familie, Senioren, Frauen und Jugend</t>
  </si>
  <si>
    <t>UVG Statistik 2017</t>
  </si>
  <si>
    <t>212 - 2627 - 05/000</t>
  </si>
  <si>
    <t>Leistungsberechtigte 2017</t>
  </si>
  <si>
    <t>Unterhaltsvorschussgesetz (UVG)</t>
  </si>
  <si>
    <r>
      <t xml:space="preserve">Leistungsberechtigte 2017 (Stichtag: </t>
    </r>
    <r>
      <rPr>
        <b/>
        <sz val="10"/>
        <rFont val="Arial"/>
        <family val="2"/>
      </rPr>
      <t>30.06.2017°</t>
    </r>
    <r>
      <rPr>
        <sz val="10"/>
        <rFont val="Arial"/>
        <family val="2"/>
      </rPr>
      <t>)</t>
    </r>
  </si>
  <si>
    <t>Tabelle 1: Übersicht laufende Fälle</t>
  </si>
  <si>
    <t xml:space="preserve">Zahl der Fälle, in denen Unterhaltsleistungen gezahlt wurden, nach Alter der Leistungsberechtigten
</t>
  </si>
  <si>
    <t>Fälle insgesamt</t>
  </si>
  <si>
    <t>Land</t>
  </si>
  <si>
    <t>Betreuender Elternteil ist</t>
  </si>
  <si>
    <t>Fälle insg. 31.12.16</t>
  </si>
  <si>
    <t>0-5</t>
  </si>
  <si>
    <t>6-11</t>
  </si>
  <si>
    <t>Veränderung 31.12.16 bis 30.6.17</t>
  </si>
  <si>
    <t>weibl.</t>
  </si>
  <si>
    <t>männl.</t>
  </si>
  <si>
    <t>offen*</t>
  </si>
  <si>
    <t>insg.</t>
  </si>
  <si>
    <t>%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</si>
  <si>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</si>
  <si>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</si>
  <si>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</si>
  <si>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</si>
  <si>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</si>
  <si>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</si>
  <si>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</si>
  <si>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Mecklenburg-Vorp.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</si>
  <si>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</si>
  <si>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</si>
  <si>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</si>
  <si>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</si>
  <si>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</si>
  <si>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</si>
  <si>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</si>
  <si>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</si>
  <si>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Insgesamt</t>
  </si>
  <si>
    <t>Anteile:</t>
  </si>
  <si>
    <t>*tlw.  nicht plausibel</t>
  </si>
  <si>
    <t>Erläuterungen:</t>
  </si>
  <si>
    <t>Entwicklung</t>
  </si>
  <si>
    <t>Betreuende Elternteile werden für jedes Kind im UVG-Leistungsbezug gesondert erfasst. Die Summe der Elternteile muss der Zahl der Fälle insgesamt entsprechen.</t>
  </si>
  <si>
    <t>ggü. 31.12.16</t>
  </si>
  <si>
    <t>Kinder, die am Stichtag ihren Geburtstag haben,  gehören jeweils zu der Altersgruppe (z.B. in Altersgruppe 4 haben die Kinder das 4. Lebensjahr bereits vollendet, jedoch noch nicht das 5. Lebensjahr), die an diesem Tag beginnt.</t>
  </si>
  <si>
    <t>Sollte eine geschlechterspezifische Zuordnung des betreuenden Elternteil z.B. im Falle einer Geschlechtsumwandlung nicht möglich sein, ist eine Eintragung in offen möglich.</t>
  </si>
  <si>
    <t>°Datenerhebung erfolgt ab dem 30.06.2017 jeweils zum Quartalsende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</si>
</sst>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D_M_-;\-* #,##0\ _D_M_-;_-* &quot;-&quot;??\ _D_M_-;_-@_-"/>
    <numFmt numFmtId="165" formatCode="0.0%"/>
    <numFmt numFmtId="166" formatCode="_-* #,##0.00\ _D_M_-;\-* #,##0.00\ _D_M_-;_-* &quot;-&quot;??\ _D_M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theme="5" tint="0.59999389629810485"/>
      <name val="Arial"/>
      <family val="2"/>
    </font>
    <font>
      <b/>
      <sz val="10"/>
      <color indexed="48"/>
      <name val="Arial"/>
      <family val="2"/>
    </font>
    <font>
      <sz val="10"/>
      <color theme="2"/>
      <name val="Arial"/>
      <family val="2"/>
    </font>
    <font>
      <b/>
      <sz val="8"/>
      <color indexed="8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164" fontId="0" fillId="0" borderId="0" xfId="1" applyNumberFormat="1" applyFont="1"/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 applyAlignment="1"/>
    <xf numFmtId="0" fontId="5" fillId="0" borderId="0" xfId="0" applyFont="1"/>
    <xf numFmtId="3" fontId="6" fillId="0" borderId="0" xfId="0" applyNumberFormat="1" applyFont="1"/>
    <xf numFmtId="3" fontId="7" fillId="0" borderId="0" xfId="0" applyNumberFormat="1" applyFont="1"/>
    <xf numFmtId="3" fontId="5" fillId="0" borderId="0" xfId="0" applyNumberFormat="1" applyFont="1" applyAlignment="1"/>
    <xf numFmtId="164" fontId="3" fillId="0" borderId="0" xfId="1" applyNumberFormat="1" applyFont="1"/>
    <xf numFmtId="3" fontId="8" fillId="0" borderId="0" xfId="0" applyNumberFormat="1" applyFont="1"/>
    <xf numFmtId="3" fontId="6" fillId="0" borderId="0" xfId="0" applyNumberFormat="1" applyFont="1" applyAlignment="1"/>
    <xf numFmtId="0" fontId="3" fillId="0" borderId="0" xfId="0" applyFont="1" applyFill="1"/>
    <xf numFmtId="3" fontId="3" fillId="0" borderId="0" xfId="0" applyNumberFormat="1" applyFont="1"/>
    <xf numFmtId="3" fontId="5" fillId="0" borderId="0" xfId="0" applyNumberFormat="1" applyFont="1"/>
    <xf numFmtId="0" fontId="3" fillId="0" borderId="1" xfId="0" applyFont="1" applyBorder="1"/>
    <xf numFmtId="164" fontId="5" fillId="0" borderId="2" xfId="1" applyNumberFormat="1" applyFont="1" applyBorder="1" applyAlignment="1">
      <alignment horizontal="left" wrapText="1"/>
    </xf>
    <xf numFmtId="164" fontId="0" fillId="0" borderId="2" xfId="1" applyNumberFormat="1" applyFont="1" applyBorder="1" applyAlignment="1">
      <alignment horizontal="left"/>
    </xf>
    <xf numFmtId="164" fontId="0" fillId="0" borderId="3" xfId="1" applyNumberFormat="1" applyFont="1" applyBorder="1" applyAlignment="1">
      <alignment horizontal="left"/>
    </xf>
    <xf numFmtId="0" fontId="3" fillId="0" borderId="4" xfId="0" applyFont="1" applyBorder="1"/>
    <xf numFmtId="164" fontId="0" fillId="0" borderId="0" xfId="1" applyNumberFormat="1" applyFont="1" applyBorder="1" applyAlignment="1">
      <alignment horizontal="left"/>
    </xf>
    <xf numFmtId="164" fontId="0" fillId="0" borderId="5" xfId="1" applyNumberFormat="1" applyFont="1" applyBorder="1" applyAlignment="1">
      <alignment horizontal="left"/>
    </xf>
    <xf numFmtId="164" fontId="0" fillId="0" borderId="6" xfId="1" applyNumberFormat="1" applyFont="1" applyBorder="1" applyAlignment="1">
      <alignment horizontal="left"/>
    </xf>
    <xf numFmtId="164" fontId="0" fillId="0" borderId="7" xfId="1" applyNumberFormat="1" applyFont="1" applyBorder="1" applyAlignment="1">
      <alignment horizontal="left"/>
    </xf>
    <xf numFmtId="164" fontId="6" fillId="0" borderId="7" xfId="1" applyNumberFormat="1" applyFont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3" fontId="6" fillId="4" borderId="8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7" fillId="0" borderId="10" xfId="0" applyNumberFormat="1" applyFont="1" applyBorder="1" applyAlignment="1"/>
    <xf numFmtId="0" fontId="7" fillId="0" borderId="0" xfId="0" applyFont="1" applyAlignment="1">
      <alignment horizontal="center"/>
    </xf>
    <xf numFmtId="164" fontId="6" fillId="0" borderId="11" xfId="1" applyNumberFormat="1" applyFont="1" applyBorder="1" applyAlignment="1">
      <alignment horizontal="center" wrapText="1"/>
    </xf>
    <xf numFmtId="0" fontId="6" fillId="2" borderId="12" xfId="0" applyFont="1" applyFill="1" applyBorder="1" applyAlignment="1">
      <alignment horizontal="center"/>
    </xf>
    <xf numFmtId="3" fontId="6" fillId="2" borderId="12" xfId="0" applyNumberFormat="1" applyFont="1" applyFill="1" applyBorder="1" applyAlignment="1">
      <alignment horizontal="center"/>
    </xf>
    <xf numFmtId="3" fontId="6" fillId="3" borderId="12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3" fontId="6" fillId="4" borderId="12" xfId="0" applyNumberFormat="1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4" xfId="0" applyFont="1" applyBorder="1"/>
    <xf numFmtId="0" fontId="6" fillId="4" borderId="14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2" xfId="0" applyBorder="1" applyAlignment="1">
      <alignment horizontal="center"/>
    </xf>
    <xf numFmtId="16" fontId="0" fillId="0" borderId="12" xfId="0" quotePrefix="1" applyNumberForma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0" fillId="0" borderId="8" xfId="0" applyFont="1" applyBorder="1"/>
    <xf numFmtId="0" fontId="6" fillId="4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3" fontId="6" fillId="6" borderId="12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5" borderId="18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quotePrefix="1" applyFill="1" applyBorder="1" applyAlignment="1">
      <alignment horizontal="center"/>
    </xf>
    <xf numFmtId="0" fontId="11" fillId="0" borderId="12" xfId="0" applyFont="1" applyBorder="1"/>
    <xf numFmtId="3" fontId="12" fillId="0" borderId="11" xfId="0" applyNumberFormat="1" applyFont="1" applyBorder="1"/>
    <xf numFmtId="3" fontId="12" fillId="2" borderId="12" xfId="0" applyNumberFormat="1" applyFont="1" applyFill="1" applyBorder="1"/>
    <xf numFmtId="3" fontId="12" fillId="3" borderId="12" xfId="0" applyNumberFormat="1" applyFont="1" applyFill="1" applyBorder="1"/>
    <xf numFmtId="3" fontId="12" fillId="4" borderId="12" xfId="0" applyNumberFormat="1" applyFont="1" applyFill="1" applyBorder="1"/>
    <xf numFmtId="3" fontId="12" fillId="4" borderId="13" xfId="0" applyNumberFormat="1" applyFont="1" applyFill="1" applyBorder="1"/>
    <xf numFmtId="3" fontId="12" fillId="0" borderId="12" xfId="0" applyNumberFormat="1" applyFont="1" applyBorder="1"/>
    <xf numFmtId="3" fontId="13" fillId="0" borderId="0" xfId="0" applyNumberFormat="1" applyFont="1"/>
    <xf numFmtId="3" fontId="14" fillId="0" borderId="0" xfId="0" applyNumberFormat="1" applyFont="1"/>
    <xf numFmtId="0" fontId="11" fillId="0" borderId="0" xfId="0" applyFont="1"/>
    <xf numFmtId="3" fontId="11" fillId="0" borderId="12" xfId="0" applyNumberFormat="1" applyFont="1" applyBorder="1"/>
    <xf numFmtId="3" fontId="13" fillId="0" borderId="12" xfId="0" applyNumberFormat="1" applyFont="1" applyBorder="1"/>
    <xf numFmtId="3" fontId="13" fillId="0" borderId="15" xfId="0" applyNumberFormat="1" applyFont="1" applyBorder="1"/>
    <xf numFmtId="3" fontId="3" fillId="0" borderId="12" xfId="0" applyNumberFormat="1" applyFont="1" applyBorder="1"/>
    <xf numFmtId="10" fontId="3" fillId="0" borderId="12" xfId="2" applyNumberFormat="1" applyFont="1" applyBorder="1"/>
    <xf numFmtId="3" fontId="5" fillId="0" borderId="12" xfId="0" applyNumberFormat="1" applyFont="1" applyBorder="1"/>
    <xf numFmtId="0" fontId="13" fillId="0" borderId="0" xfId="0" applyFont="1"/>
    <xf numFmtId="10" fontId="3" fillId="5" borderId="12" xfId="2" applyNumberFormat="1" applyFont="1" applyFill="1" applyBorder="1"/>
    <xf numFmtId="0" fontId="3" fillId="0" borderId="12" xfId="0" applyFont="1" applyBorder="1"/>
    <xf numFmtId="0" fontId="7" fillId="0" borderId="6" xfId="0" applyFont="1" applyBorder="1" applyAlignment="1">
      <alignment horizontal="center"/>
    </xf>
    <xf numFmtId="3" fontId="12" fillId="0" borderId="1" xfId="0" applyNumberFormat="1" applyFont="1" applyBorder="1"/>
    <xf numFmtId="3" fontId="15" fillId="0" borderId="0" xfId="1" applyNumberFormat="1" applyFont="1" applyBorder="1"/>
    <xf numFmtId="3" fontId="15" fillId="0" borderId="0" xfId="0" applyNumberFormat="1" applyFont="1" applyBorder="1"/>
    <xf numFmtId="3" fontId="12" fillId="6" borderId="0" xfId="0" applyNumberFormat="1" applyFont="1" applyFill="1" applyBorder="1"/>
    <xf numFmtId="3" fontId="15" fillId="6" borderId="12" xfId="0" applyNumberFormat="1" applyFont="1" applyFill="1" applyBorder="1"/>
    <xf numFmtId="3" fontId="15" fillId="0" borderId="15" xfId="0" applyNumberFormat="1" applyFont="1" applyBorder="1"/>
    <xf numFmtId="3" fontId="15" fillId="0" borderId="16" xfId="0" applyNumberFormat="1" applyFont="1" applyBorder="1"/>
    <xf numFmtId="3" fontId="15" fillId="0" borderId="11" xfId="0" applyNumberFormat="1" applyFont="1" applyBorder="1"/>
    <xf numFmtId="3" fontId="14" fillId="0" borderId="0" xfId="0" applyNumberFormat="1" applyFont="1" applyBorder="1"/>
    <xf numFmtId="0" fontId="3" fillId="0" borderId="0" xfId="0" applyFont="1" applyBorder="1"/>
    <xf numFmtId="3" fontId="15" fillId="0" borderId="12" xfId="1" applyNumberFormat="1" applyFont="1" applyBorder="1"/>
    <xf numFmtId="3" fontId="15" fillId="0" borderId="12" xfId="0" applyNumberFormat="1" applyFont="1" applyBorder="1"/>
    <xf numFmtId="3" fontId="16" fillId="0" borderId="12" xfId="0" applyNumberFormat="1" applyFont="1" applyBorder="1"/>
    <xf numFmtId="0" fontId="0" fillId="0" borderId="0" xfId="0" applyBorder="1"/>
    <xf numFmtId="3" fontId="17" fillId="0" borderId="12" xfId="1" applyNumberFormat="1" applyFont="1" applyBorder="1"/>
    <xf numFmtId="3" fontId="17" fillId="7" borderId="1" xfId="1" applyNumberFormat="1" applyFont="1" applyFill="1" applyBorder="1"/>
    <xf numFmtId="3" fontId="17" fillId="7" borderId="1" xfId="0" applyNumberFormat="1" applyFont="1" applyFill="1" applyBorder="1"/>
    <xf numFmtId="3" fontId="17" fillId="3" borderId="1" xfId="0" applyNumberFormat="1" applyFont="1" applyFill="1" applyBorder="1"/>
    <xf numFmtId="3" fontId="12" fillId="4" borderId="1" xfId="0" applyNumberFormat="1" applyFont="1" applyFill="1" applyBorder="1"/>
    <xf numFmtId="3" fontId="17" fillId="0" borderId="16" xfId="0" applyNumberFormat="1" applyFont="1" applyBorder="1"/>
    <xf numFmtId="3" fontId="17" fillId="0" borderId="8" xfId="0" applyNumberFormat="1" applyFont="1" applyBorder="1"/>
    <xf numFmtId="3" fontId="11" fillId="0" borderId="0" xfId="0" applyNumberFormat="1" applyFont="1"/>
    <xf numFmtId="3" fontId="11" fillId="0" borderId="8" xfId="1" applyNumberFormat="1" applyFont="1" applyBorder="1"/>
    <xf numFmtId="3" fontId="11" fillId="0" borderId="18" xfId="1" applyNumberFormat="1" applyFont="1" applyBorder="1"/>
    <xf numFmtId="164" fontId="0" fillId="0" borderId="19" xfId="1" applyNumberFormat="1" applyFont="1" applyBorder="1"/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0" borderId="2" xfId="0" applyNumberFormat="1" applyBorder="1"/>
    <xf numFmtId="165" fontId="0" fillId="0" borderId="12" xfId="2" applyNumberFormat="1" applyFont="1" applyBorder="1"/>
    <xf numFmtId="0" fontId="5" fillId="0" borderId="12" xfId="0" applyFont="1" applyBorder="1"/>
    <xf numFmtId="9" fontId="0" fillId="0" borderId="12" xfId="2" applyFont="1" applyBorder="1"/>
    <xf numFmtId="165" fontId="18" fillId="7" borderId="8" xfId="2" applyNumberFormat="1" applyFont="1" applyFill="1" applyBorder="1"/>
    <xf numFmtId="165" fontId="18" fillId="3" borderId="8" xfId="2" applyNumberFormat="1" applyFont="1" applyFill="1" applyBorder="1"/>
    <xf numFmtId="3" fontId="12" fillId="4" borderId="8" xfId="0" applyNumberFormat="1" applyFont="1" applyFill="1" applyBorder="1"/>
    <xf numFmtId="3" fontId="0" fillId="0" borderId="12" xfId="0" applyNumberFormat="1" applyBorder="1"/>
    <xf numFmtId="3" fontId="0" fillId="0" borderId="18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3" xfId="0" applyNumberFormat="1" applyBorder="1"/>
    <xf numFmtId="0" fontId="19" fillId="0" borderId="0" xfId="0" applyFont="1" applyFill="1" applyBorder="1"/>
    <xf numFmtId="164" fontId="7" fillId="0" borderId="0" xfId="3" applyNumberFormat="1" applyFont="1"/>
    <xf numFmtId="0" fontId="19" fillId="0" borderId="0" xfId="0" applyFont="1"/>
    <xf numFmtId="0" fontId="7" fillId="0" borderId="0" xfId="0" applyFont="1"/>
    <xf numFmtId="0" fontId="11" fillId="0" borderId="17" xfId="0" applyFont="1" applyFill="1" applyBorder="1" applyAlignment="1">
      <alignment horizontal="right"/>
    </xf>
    <xf numFmtId="0" fontId="11" fillId="0" borderId="18" xfId="0" applyFont="1" applyFill="1" applyBorder="1" applyAlignment="1">
      <alignment horizontal="right"/>
    </xf>
    <xf numFmtId="165" fontId="0" fillId="0" borderId="7" xfId="2" applyNumberFormat="1" applyFont="1" applyBorder="1"/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</cellXfs>
  <cellStyles count="4">
    <cellStyle name="Komma" xfId="1" builtinId="3"/>
    <cellStyle name="Komma 2" xf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0"/>
  <sheetViews>
    <sheetView tabSelected="1" topLeftCell="A2" workbookViewId="0">
      <selection activeCell="E4" sqref="E4"/>
    </sheetView>
  </sheetViews>
  <sheetFormatPr baseColWidth="10" defaultColWidth="10.42578125" defaultRowHeight="15" x14ac:dyDescent="0.25"/>
  <cols>
    <col min="1" max="1" width="20" style="1" customWidth="1"/>
    <col min="2" max="2" width="8.5703125" style="2" customWidth="1"/>
    <col min="3" max="3" width="5.7109375" style="1" customWidth="1"/>
    <col min="4" max="4" width="5.7109375" customWidth="1"/>
    <col min="5" max="5" width="8" style="3" customWidth="1"/>
    <col min="6" max="10" width="5.7109375" style="3" customWidth="1"/>
    <col min="11" max="11" width="8.7109375" style="3" customWidth="1"/>
    <col min="12" max="13" width="5.7109375" style="3" customWidth="1"/>
    <col min="14" max="14" width="5.5703125" style="3" customWidth="1"/>
    <col min="15" max="20" width="3.7109375" style="3" customWidth="1"/>
    <col min="21" max="21" width="1.5703125" style="3" customWidth="1"/>
    <col min="22" max="22" width="6.5703125" style="3" bestFit="1" customWidth="1"/>
    <col min="23" max="23" width="6.42578125" style="3" customWidth="1"/>
    <col min="24" max="24" width="6" style="3" customWidth="1"/>
    <col min="25" max="25" width="5" style="3" hidden="1" customWidth="1"/>
    <col min="26" max="26" width="8.42578125" hidden="1" customWidth="1"/>
    <col min="27" max="27" width="2.5703125" customWidth="1"/>
    <col min="28" max="28" width="18.85546875" hidden="1" customWidth="1"/>
    <col min="29" max="36" width="0" hidden="1" customWidth="1"/>
    <col min="259" max="259" width="20" customWidth="1"/>
    <col min="260" max="260" width="8.5703125" customWidth="1"/>
    <col min="261" max="278" width="5" customWidth="1"/>
    <col min="279" max="279" width="1.5703125" customWidth="1"/>
    <col min="280" max="282" width="5.28515625" customWidth="1"/>
    <col min="283" max="283" width="0" hidden="1" customWidth="1"/>
    <col min="284" max="284" width="6.28515625" customWidth="1"/>
    <col min="515" max="515" width="20" customWidth="1"/>
    <col min="516" max="516" width="8.5703125" customWidth="1"/>
    <col min="517" max="534" width="5" customWidth="1"/>
    <col min="535" max="535" width="1.5703125" customWidth="1"/>
    <col min="536" max="538" width="5.28515625" customWidth="1"/>
    <col min="539" max="539" width="0" hidden="1" customWidth="1"/>
    <col min="540" max="540" width="6.28515625" customWidth="1"/>
    <col min="771" max="771" width="20" customWidth="1"/>
    <col min="772" max="772" width="8.5703125" customWidth="1"/>
    <col min="773" max="790" width="5" customWidth="1"/>
    <col min="791" max="791" width="1.5703125" customWidth="1"/>
    <col min="792" max="794" width="5.28515625" customWidth="1"/>
    <col min="795" max="795" width="0" hidden="1" customWidth="1"/>
    <col min="796" max="796" width="6.28515625" customWidth="1"/>
    <col min="1027" max="1027" width="20" customWidth="1"/>
    <col min="1028" max="1028" width="8.5703125" customWidth="1"/>
    <col min="1029" max="1046" width="5" customWidth="1"/>
    <col min="1047" max="1047" width="1.5703125" customWidth="1"/>
    <col min="1048" max="1050" width="5.28515625" customWidth="1"/>
    <col min="1051" max="1051" width="0" hidden="1" customWidth="1"/>
    <col min="1052" max="1052" width="6.28515625" customWidth="1"/>
    <col min="1283" max="1283" width="20" customWidth="1"/>
    <col min="1284" max="1284" width="8.5703125" customWidth="1"/>
    <col min="1285" max="1302" width="5" customWidth="1"/>
    <col min="1303" max="1303" width="1.5703125" customWidth="1"/>
    <col min="1304" max="1306" width="5.28515625" customWidth="1"/>
    <col min="1307" max="1307" width="0" hidden="1" customWidth="1"/>
    <col min="1308" max="1308" width="6.28515625" customWidth="1"/>
    <col min="1539" max="1539" width="20" customWidth="1"/>
    <col min="1540" max="1540" width="8.5703125" customWidth="1"/>
    <col min="1541" max="1558" width="5" customWidth="1"/>
    <col min="1559" max="1559" width="1.5703125" customWidth="1"/>
    <col min="1560" max="1562" width="5.28515625" customWidth="1"/>
    <col min="1563" max="1563" width="0" hidden="1" customWidth="1"/>
    <col min="1564" max="1564" width="6.28515625" customWidth="1"/>
    <col min="1795" max="1795" width="20" customWidth="1"/>
    <col min="1796" max="1796" width="8.5703125" customWidth="1"/>
    <col min="1797" max="1814" width="5" customWidth="1"/>
    <col min="1815" max="1815" width="1.5703125" customWidth="1"/>
    <col min="1816" max="1818" width="5.28515625" customWidth="1"/>
    <col min="1819" max="1819" width="0" hidden="1" customWidth="1"/>
    <col min="1820" max="1820" width="6.28515625" customWidth="1"/>
    <col min="2051" max="2051" width="20" customWidth="1"/>
    <col min="2052" max="2052" width="8.5703125" customWidth="1"/>
    <col min="2053" max="2070" width="5" customWidth="1"/>
    <col min="2071" max="2071" width="1.5703125" customWidth="1"/>
    <col min="2072" max="2074" width="5.28515625" customWidth="1"/>
    <col min="2075" max="2075" width="0" hidden="1" customWidth="1"/>
    <col min="2076" max="2076" width="6.28515625" customWidth="1"/>
    <col min="2307" max="2307" width="20" customWidth="1"/>
    <col min="2308" max="2308" width="8.5703125" customWidth="1"/>
    <col min="2309" max="2326" width="5" customWidth="1"/>
    <col min="2327" max="2327" width="1.5703125" customWidth="1"/>
    <col min="2328" max="2330" width="5.28515625" customWidth="1"/>
    <col min="2331" max="2331" width="0" hidden="1" customWidth="1"/>
    <col min="2332" max="2332" width="6.28515625" customWidth="1"/>
    <col min="2563" max="2563" width="20" customWidth="1"/>
    <col min="2564" max="2564" width="8.5703125" customWidth="1"/>
    <col min="2565" max="2582" width="5" customWidth="1"/>
    <col min="2583" max="2583" width="1.5703125" customWidth="1"/>
    <col min="2584" max="2586" width="5.28515625" customWidth="1"/>
    <col min="2587" max="2587" width="0" hidden="1" customWidth="1"/>
    <col min="2588" max="2588" width="6.28515625" customWidth="1"/>
    <col min="2819" max="2819" width="20" customWidth="1"/>
    <col min="2820" max="2820" width="8.5703125" customWidth="1"/>
    <col min="2821" max="2838" width="5" customWidth="1"/>
    <col min="2839" max="2839" width="1.5703125" customWidth="1"/>
    <col min="2840" max="2842" width="5.28515625" customWidth="1"/>
    <col min="2843" max="2843" width="0" hidden="1" customWidth="1"/>
    <col min="2844" max="2844" width="6.28515625" customWidth="1"/>
    <col min="3075" max="3075" width="20" customWidth="1"/>
    <col min="3076" max="3076" width="8.5703125" customWidth="1"/>
    <col min="3077" max="3094" width="5" customWidth="1"/>
    <col min="3095" max="3095" width="1.5703125" customWidth="1"/>
    <col min="3096" max="3098" width="5.28515625" customWidth="1"/>
    <col min="3099" max="3099" width="0" hidden="1" customWidth="1"/>
    <col min="3100" max="3100" width="6.28515625" customWidth="1"/>
    <col min="3331" max="3331" width="20" customWidth="1"/>
    <col min="3332" max="3332" width="8.5703125" customWidth="1"/>
    <col min="3333" max="3350" width="5" customWidth="1"/>
    <col min="3351" max="3351" width="1.5703125" customWidth="1"/>
    <col min="3352" max="3354" width="5.28515625" customWidth="1"/>
    <col min="3355" max="3355" width="0" hidden="1" customWidth="1"/>
    <col min="3356" max="3356" width="6.28515625" customWidth="1"/>
    <col min="3587" max="3587" width="20" customWidth="1"/>
    <col min="3588" max="3588" width="8.5703125" customWidth="1"/>
    <col min="3589" max="3606" width="5" customWidth="1"/>
    <col min="3607" max="3607" width="1.5703125" customWidth="1"/>
    <col min="3608" max="3610" width="5.28515625" customWidth="1"/>
    <col min="3611" max="3611" width="0" hidden="1" customWidth="1"/>
    <col min="3612" max="3612" width="6.28515625" customWidth="1"/>
    <col min="3843" max="3843" width="20" customWidth="1"/>
    <col min="3844" max="3844" width="8.5703125" customWidth="1"/>
    <col min="3845" max="3862" width="5" customWidth="1"/>
    <col min="3863" max="3863" width="1.5703125" customWidth="1"/>
    <col min="3864" max="3866" width="5.28515625" customWidth="1"/>
    <col min="3867" max="3867" width="0" hidden="1" customWidth="1"/>
    <col min="3868" max="3868" width="6.28515625" customWidth="1"/>
    <col min="4099" max="4099" width="20" customWidth="1"/>
    <col min="4100" max="4100" width="8.5703125" customWidth="1"/>
    <col min="4101" max="4118" width="5" customWidth="1"/>
    <col min="4119" max="4119" width="1.5703125" customWidth="1"/>
    <col min="4120" max="4122" width="5.28515625" customWidth="1"/>
    <col min="4123" max="4123" width="0" hidden="1" customWidth="1"/>
    <col min="4124" max="4124" width="6.28515625" customWidth="1"/>
    <col min="4355" max="4355" width="20" customWidth="1"/>
    <col min="4356" max="4356" width="8.5703125" customWidth="1"/>
    <col min="4357" max="4374" width="5" customWidth="1"/>
    <col min="4375" max="4375" width="1.5703125" customWidth="1"/>
    <col min="4376" max="4378" width="5.28515625" customWidth="1"/>
    <col min="4379" max="4379" width="0" hidden="1" customWidth="1"/>
    <col min="4380" max="4380" width="6.28515625" customWidth="1"/>
    <col min="4611" max="4611" width="20" customWidth="1"/>
    <col min="4612" max="4612" width="8.5703125" customWidth="1"/>
    <col min="4613" max="4630" width="5" customWidth="1"/>
    <col min="4631" max="4631" width="1.5703125" customWidth="1"/>
    <col min="4632" max="4634" width="5.28515625" customWidth="1"/>
    <col min="4635" max="4635" width="0" hidden="1" customWidth="1"/>
    <col min="4636" max="4636" width="6.28515625" customWidth="1"/>
    <col min="4867" max="4867" width="20" customWidth="1"/>
    <col min="4868" max="4868" width="8.5703125" customWidth="1"/>
    <col min="4869" max="4886" width="5" customWidth="1"/>
    <col min="4887" max="4887" width="1.5703125" customWidth="1"/>
    <col min="4888" max="4890" width="5.28515625" customWidth="1"/>
    <col min="4891" max="4891" width="0" hidden="1" customWidth="1"/>
    <col min="4892" max="4892" width="6.28515625" customWidth="1"/>
    <col min="5123" max="5123" width="20" customWidth="1"/>
    <col min="5124" max="5124" width="8.5703125" customWidth="1"/>
    <col min="5125" max="5142" width="5" customWidth="1"/>
    <col min="5143" max="5143" width="1.5703125" customWidth="1"/>
    <col min="5144" max="5146" width="5.28515625" customWidth="1"/>
    <col min="5147" max="5147" width="0" hidden="1" customWidth="1"/>
    <col min="5148" max="5148" width="6.28515625" customWidth="1"/>
    <col min="5379" max="5379" width="20" customWidth="1"/>
    <col min="5380" max="5380" width="8.5703125" customWidth="1"/>
    <col min="5381" max="5398" width="5" customWidth="1"/>
    <col min="5399" max="5399" width="1.5703125" customWidth="1"/>
    <col min="5400" max="5402" width="5.28515625" customWidth="1"/>
    <col min="5403" max="5403" width="0" hidden="1" customWidth="1"/>
    <col min="5404" max="5404" width="6.28515625" customWidth="1"/>
    <col min="5635" max="5635" width="20" customWidth="1"/>
    <col min="5636" max="5636" width="8.5703125" customWidth="1"/>
    <col min="5637" max="5654" width="5" customWidth="1"/>
    <col min="5655" max="5655" width="1.5703125" customWidth="1"/>
    <col min="5656" max="5658" width="5.28515625" customWidth="1"/>
    <col min="5659" max="5659" width="0" hidden="1" customWidth="1"/>
    <col min="5660" max="5660" width="6.28515625" customWidth="1"/>
    <col min="5891" max="5891" width="20" customWidth="1"/>
    <col min="5892" max="5892" width="8.5703125" customWidth="1"/>
    <col min="5893" max="5910" width="5" customWidth="1"/>
    <col min="5911" max="5911" width="1.5703125" customWidth="1"/>
    <col min="5912" max="5914" width="5.28515625" customWidth="1"/>
    <col min="5915" max="5915" width="0" hidden="1" customWidth="1"/>
    <col min="5916" max="5916" width="6.28515625" customWidth="1"/>
    <col min="6147" max="6147" width="20" customWidth="1"/>
    <col min="6148" max="6148" width="8.5703125" customWidth="1"/>
    <col min="6149" max="6166" width="5" customWidth="1"/>
    <col min="6167" max="6167" width="1.5703125" customWidth="1"/>
    <col min="6168" max="6170" width="5.28515625" customWidth="1"/>
    <col min="6171" max="6171" width="0" hidden="1" customWidth="1"/>
    <col min="6172" max="6172" width="6.28515625" customWidth="1"/>
    <col min="6403" max="6403" width="20" customWidth="1"/>
    <col min="6404" max="6404" width="8.5703125" customWidth="1"/>
    <col min="6405" max="6422" width="5" customWidth="1"/>
    <col min="6423" max="6423" width="1.5703125" customWidth="1"/>
    <col min="6424" max="6426" width="5.28515625" customWidth="1"/>
    <col min="6427" max="6427" width="0" hidden="1" customWidth="1"/>
    <col min="6428" max="6428" width="6.28515625" customWidth="1"/>
    <col min="6659" max="6659" width="20" customWidth="1"/>
    <col min="6660" max="6660" width="8.5703125" customWidth="1"/>
    <col min="6661" max="6678" width="5" customWidth="1"/>
    <col min="6679" max="6679" width="1.5703125" customWidth="1"/>
    <col min="6680" max="6682" width="5.28515625" customWidth="1"/>
    <col min="6683" max="6683" width="0" hidden="1" customWidth="1"/>
    <col min="6684" max="6684" width="6.28515625" customWidth="1"/>
    <col min="6915" max="6915" width="20" customWidth="1"/>
    <col min="6916" max="6916" width="8.5703125" customWidth="1"/>
    <col min="6917" max="6934" width="5" customWidth="1"/>
    <col min="6935" max="6935" width="1.5703125" customWidth="1"/>
    <col min="6936" max="6938" width="5.28515625" customWidth="1"/>
    <col min="6939" max="6939" width="0" hidden="1" customWidth="1"/>
    <col min="6940" max="6940" width="6.28515625" customWidth="1"/>
    <col min="7171" max="7171" width="20" customWidth="1"/>
    <col min="7172" max="7172" width="8.5703125" customWidth="1"/>
    <col min="7173" max="7190" width="5" customWidth="1"/>
    <col min="7191" max="7191" width="1.5703125" customWidth="1"/>
    <col min="7192" max="7194" width="5.28515625" customWidth="1"/>
    <col min="7195" max="7195" width="0" hidden="1" customWidth="1"/>
    <col min="7196" max="7196" width="6.28515625" customWidth="1"/>
    <col min="7427" max="7427" width="20" customWidth="1"/>
    <col min="7428" max="7428" width="8.5703125" customWidth="1"/>
    <col min="7429" max="7446" width="5" customWidth="1"/>
    <col min="7447" max="7447" width="1.5703125" customWidth="1"/>
    <col min="7448" max="7450" width="5.28515625" customWidth="1"/>
    <col min="7451" max="7451" width="0" hidden="1" customWidth="1"/>
    <col min="7452" max="7452" width="6.28515625" customWidth="1"/>
    <col min="7683" max="7683" width="20" customWidth="1"/>
    <col min="7684" max="7684" width="8.5703125" customWidth="1"/>
    <col min="7685" max="7702" width="5" customWidth="1"/>
    <col min="7703" max="7703" width="1.5703125" customWidth="1"/>
    <col min="7704" max="7706" width="5.28515625" customWidth="1"/>
    <col min="7707" max="7707" width="0" hidden="1" customWidth="1"/>
    <col min="7708" max="7708" width="6.28515625" customWidth="1"/>
    <col min="7939" max="7939" width="20" customWidth="1"/>
    <col min="7940" max="7940" width="8.5703125" customWidth="1"/>
    <col min="7941" max="7958" width="5" customWidth="1"/>
    <col min="7959" max="7959" width="1.5703125" customWidth="1"/>
    <col min="7960" max="7962" width="5.28515625" customWidth="1"/>
    <col min="7963" max="7963" width="0" hidden="1" customWidth="1"/>
    <col min="7964" max="7964" width="6.28515625" customWidth="1"/>
    <col min="8195" max="8195" width="20" customWidth="1"/>
    <col min="8196" max="8196" width="8.5703125" customWidth="1"/>
    <col min="8197" max="8214" width="5" customWidth="1"/>
    <col min="8215" max="8215" width="1.5703125" customWidth="1"/>
    <col min="8216" max="8218" width="5.28515625" customWidth="1"/>
    <col min="8219" max="8219" width="0" hidden="1" customWidth="1"/>
    <col min="8220" max="8220" width="6.28515625" customWidth="1"/>
    <col min="8451" max="8451" width="20" customWidth="1"/>
    <col min="8452" max="8452" width="8.5703125" customWidth="1"/>
    <col min="8453" max="8470" width="5" customWidth="1"/>
    <col min="8471" max="8471" width="1.5703125" customWidth="1"/>
    <col min="8472" max="8474" width="5.28515625" customWidth="1"/>
    <col min="8475" max="8475" width="0" hidden="1" customWidth="1"/>
    <col min="8476" max="8476" width="6.28515625" customWidth="1"/>
    <col min="8707" max="8707" width="20" customWidth="1"/>
    <col min="8708" max="8708" width="8.5703125" customWidth="1"/>
    <col min="8709" max="8726" width="5" customWidth="1"/>
    <col min="8727" max="8727" width="1.5703125" customWidth="1"/>
    <col min="8728" max="8730" width="5.28515625" customWidth="1"/>
    <col min="8731" max="8731" width="0" hidden="1" customWidth="1"/>
    <col min="8732" max="8732" width="6.28515625" customWidth="1"/>
    <col min="8963" max="8963" width="20" customWidth="1"/>
    <col min="8964" max="8964" width="8.5703125" customWidth="1"/>
    <col min="8965" max="8982" width="5" customWidth="1"/>
    <col min="8983" max="8983" width="1.5703125" customWidth="1"/>
    <col min="8984" max="8986" width="5.28515625" customWidth="1"/>
    <col min="8987" max="8987" width="0" hidden="1" customWidth="1"/>
    <col min="8988" max="8988" width="6.28515625" customWidth="1"/>
    <col min="9219" max="9219" width="20" customWidth="1"/>
    <col min="9220" max="9220" width="8.5703125" customWidth="1"/>
    <col min="9221" max="9238" width="5" customWidth="1"/>
    <col min="9239" max="9239" width="1.5703125" customWidth="1"/>
    <col min="9240" max="9242" width="5.28515625" customWidth="1"/>
    <col min="9243" max="9243" width="0" hidden="1" customWidth="1"/>
    <col min="9244" max="9244" width="6.28515625" customWidth="1"/>
    <col min="9475" max="9475" width="20" customWidth="1"/>
    <col min="9476" max="9476" width="8.5703125" customWidth="1"/>
    <col min="9477" max="9494" width="5" customWidth="1"/>
    <col min="9495" max="9495" width="1.5703125" customWidth="1"/>
    <col min="9496" max="9498" width="5.28515625" customWidth="1"/>
    <col min="9499" max="9499" width="0" hidden="1" customWidth="1"/>
    <col min="9500" max="9500" width="6.28515625" customWidth="1"/>
    <col min="9731" max="9731" width="20" customWidth="1"/>
    <col min="9732" max="9732" width="8.5703125" customWidth="1"/>
    <col min="9733" max="9750" width="5" customWidth="1"/>
    <col min="9751" max="9751" width="1.5703125" customWidth="1"/>
    <col min="9752" max="9754" width="5.28515625" customWidth="1"/>
    <col min="9755" max="9755" width="0" hidden="1" customWidth="1"/>
    <col min="9756" max="9756" width="6.28515625" customWidth="1"/>
    <col min="9987" max="9987" width="20" customWidth="1"/>
    <col min="9988" max="9988" width="8.5703125" customWidth="1"/>
    <col min="9989" max="10006" width="5" customWidth="1"/>
    <col min="10007" max="10007" width="1.5703125" customWidth="1"/>
    <col min="10008" max="10010" width="5.28515625" customWidth="1"/>
    <col min="10011" max="10011" width="0" hidden="1" customWidth="1"/>
    <col min="10012" max="10012" width="6.28515625" customWidth="1"/>
    <col min="10243" max="10243" width="20" customWidth="1"/>
    <col min="10244" max="10244" width="8.5703125" customWidth="1"/>
    <col min="10245" max="10262" width="5" customWidth="1"/>
    <col min="10263" max="10263" width="1.5703125" customWidth="1"/>
    <col min="10264" max="10266" width="5.28515625" customWidth="1"/>
    <col min="10267" max="10267" width="0" hidden="1" customWidth="1"/>
    <col min="10268" max="10268" width="6.28515625" customWidth="1"/>
    <col min="10499" max="10499" width="20" customWidth="1"/>
    <col min="10500" max="10500" width="8.5703125" customWidth="1"/>
    <col min="10501" max="10518" width="5" customWidth="1"/>
    <col min="10519" max="10519" width="1.5703125" customWidth="1"/>
    <col min="10520" max="10522" width="5.28515625" customWidth="1"/>
    <col min="10523" max="10523" width="0" hidden="1" customWidth="1"/>
    <col min="10524" max="10524" width="6.28515625" customWidth="1"/>
    <col min="10755" max="10755" width="20" customWidth="1"/>
    <col min="10756" max="10756" width="8.5703125" customWidth="1"/>
    <col min="10757" max="10774" width="5" customWidth="1"/>
    <col min="10775" max="10775" width="1.5703125" customWidth="1"/>
    <col min="10776" max="10778" width="5.28515625" customWidth="1"/>
    <col min="10779" max="10779" width="0" hidden="1" customWidth="1"/>
    <col min="10780" max="10780" width="6.28515625" customWidth="1"/>
    <col min="11011" max="11011" width="20" customWidth="1"/>
    <col min="11012" max="11012" width="8.5703125" customWidth="1"/>
    <col min="11013" max="11030" width="5" customWidth="1"/>
    <col min="11031" max="11031" width="1.5703125" customWidth="1"/>
    <col min="11032" max="11034" width="5.28515625" customWidth="1"/>
    <col min="11035" max="11035" width="0" hidden="1" customWidth="1"/>
    <col min="11036" max="11036" width="6.28515625" customWidth="1"/>
    <col min="11267" max="11267" width="20" customWidth="1"/>
    <col min="11268" max="11268" width="8.5703125" customWidth="1"/>
    <col min="11269" max="11286" width="5" customWidth="1"/>
    <col min="11287" max="11287" width="1.5703125" customWidth="1"/>
    <col min="11288" max="11290" width="5.28515625" customWidth="1"/>
    <col min="11291" max="11291" width="0" hidden="1" customWidth="1"/>
    <col min="11292" max="11292" width="6.28515625" customWidth="1"/>
    <col min="11523" max="11523" width="20" customWidth="1"/>
    <col min="11524" max="11524" width="8.5703125" customWidth="1"/>
    <col min="11525" max="11542" width="5" customWidth="1"/>
    <col min="11543" max="11543" width="1.5703125" customWidth="1"/>
    <col min="11544" max="11546" width="5.28515625" customWidth="1"/>
    <col min="11547" max="11547" width="0" hidden="1" customWidth="1"/>
    <col min="11548" max="11548" width="6.28515625" customWidth="1"/>
    <col min="11779" max="11779" width="20" customWidth="1"/>
    <col min="11780" max="11780" width="8.5703125" customWidth="1"/>
    <col min="11781" max="11798" width="5" customWidth="1"/>
    <col min="11799" max="11799" width="1.5703125" customWidth="1"/>
    <col min="11800" max="11802" width="5.28515625" customWidth="1"/>
    <col min="11803" max="11803" width="0" hidden="1" customWidth="1"/>
    <col min="11804" max="11804" width="6.28515625" customWidth="1"/>
    <col min="12035" max="12035" width="20" customWidth="1"/>
    <col min="12036" max="12036" width="8.5703125" customWidth="1"/>
    <col min="12037" max="12054" width="5" customWidth="1"/>
    <col min="12055" max="12055" width="1.5703125" customWidth="1"/>
    <col min="12056" max="12058" width="5.28515625" customWidth="1"/>
    <col min="12059" max="12059" width="0" hidden="1" customWidth="1"/>
    <col min="12060" max="12060" width="6.28515625" customWidth="1"/>
    <col min="12291" max="12291" width="20" customWidth="1"/>
    <col min="12292" max="12292" width="8.5703125" customWidth="1"/>
    <col min="12293" max="12310" width="5" customWidth="1"/>
    <col min="12311" max="12311" width="1.5703125" customWidth="1"/>
    <col min="12312" max="12314" width="5.28515625" customWidth="1"/>
    <col min="12315" max="12315" width="0" hidden="1" customWidth="1"/>
    <col min="12316" max="12316" width="6.28515625" customWidth="1"/>
    <col min="12547" max="12547" width="20" customWidth="1"/>
    <col min="12548" max="12548" width="8.5703125" customWidth="1"/>
    <col min="12549" max="12566" width="5" customWidth="1"/>
    <col min="12567" max="12567" width="1.5703125" customWidth="1"/>
    <col min="12568" max="12570" width="5.28515625" customWidth="1"/>
    <col min="12571" max="12571" width="0" hidden="1" customWidth="1"/>
    <col min="12572" max="12572" width="6.28515625" customWidth="1"/>
    <col min="12803" max="12803" width="20" customWidth="1"/>
    <col min="12804" max="12804" width="8.5703125" customWidth="1"/>
    <col min="12805" max="12822" width="5" customWidth="1"/>
    <col min="12823" max="12823" width="1.5703125" customWidth="1"/>
    <col min="12824" max="12826" width="5.28515625" customWidth="1"/>
    <col min="12827" max="12827" width="0" hidden="1" customWidth="1"/>
    <col min="12828" max="12828" width="6.28515625" customWidth="1"/>
    <col min="13059" max="13059" width="20" customWidth="1"/>
    <col min="13060" max="13060" width="8.5703125" customWidth="1"/>
    <col min="13061" max="13078" width="5" customWidth="1"/>
    <col min="13079" max="13079" width="1.5703125" customWidth="1"/>
    <col min="13080" max="13082" width="5.28515625" customWidth="1"/>
    <col min="13083" max="13083" width="0" hidden="1" customWidth="1"/>
    <col min="13084" max="13084" width="6.28515625" customWidth="1"/>
    <col min="13315" max="13315" width="20" customWidth="1"/>
    <col min="13316" max="13316" width="8.5703125" customWidth="1"/>
    <col min="13317" max="13334" width="5" customWidth="1"/>
    <col min="13335" max="13335" width="1.5703125" customWidth="1"/>
    <col min="13336" max="13338" width="5.28515625" customWidth="1"/>
    <col min="13339" max="13339" width="0" hidden="1" customWidth="1"/>
    <col min="13340" max="13340" width="6.28515625" customWidth="1"/>
    <col min="13571" max="13571" width="20" customWidth="1"/>
    <col min="13572" max="13572" width="8.5703125" customWidth="1"/>
    <col min="13573" max="13590" width="5" customWidth="1"/>
    <col min="13591" max="13591" width="1.5703125" customWidth="1"/>
    <col min="13592" max="13594" width="5.28515625" customWidth="1"/>
    <col min="13595" max="13595" width="0" hidden="1" customWidth="1"/>
    <col min="13596" max="13596" width="6.28515625" customWidth="1"/>
    <col min="13827" max="13827" width="20" customWidth="1"/>
    <col min="13828" max="13828" width="8.5703125" customWidth="1"/>
    <col min="13829" max="13846" width="5" customWidth="1"/>
    <col min="13847" max="13847" width="1.5703125" customWidth="1"/>
    <col min="13848" max="13850" width="5.28515625" customWidth="1"/>
    <col min="13851" max="13851" width="0" hidden="1" customWidth="1"/>
    <col min="13852" max="13852" width="6.28515625" customWidth="1"/>
    <col min="14083" max="14083" width="20" customWidth="1"/>
    <col min="14084" max="14084" width="8.5703125" customWidth="1"/>
    <col min="14085" max="14102" width="5" customWidth="1"/>
    <col min="14103" max="14103" width="1.5703125" customWidth="1"/>
    <col min="14104" max="14106" width="5.28515625" customWidth="1"/>
    <col min="14107" max="14107" width="0" hidden="1" customWidth="1"/>
    <col min="14108" max="14108" width="6.28515625" customWidth="1"/>
    <col min="14339" max="14339" width="20" customWidth="1"/>
    <col min="14340" max="14340" width="8.5703125" customWidth="1"/>
    <col min="14341" max="14358" width="5" customWidth="1"/>
    <col min="14359" max="14359" width="1.5703125" customWidth="1"/>
    <col min="14360" max="14362" width="5.28515625" customWidth="1"/>
    <col min="14363" max="14363" width="0" hidden="1" customWidth="1"/>
    <col min="14364" max="14364" width="6.28515625" customWidth="1"/>
    <col min="14595" max="14595" width="20" customWidth="1"/>
    <col min="14596" max="14596" width="8.5703125" customWidth="1"/>
    <col min="14597" max="14614" width="5" customWidth="1"/>
    <col min="14615" max="14615" width="1.5703125" customWidth="1"/>
    <col min="14616" max="14618" width="5.28515625" customWidth="1"/>
    <col min="14619" max="14619" width="0" hidden="1" customWidth="1"/>
    <col min="14620" max="14620" width="6.28515625" customWidth="1"/>
    <col min="14851" max="14851" width="20" customWidth="1"/>
    <col min="14852" max="14852" width="8.5703125" customWidth="1"/>
    <col min="14853" max="14870" width="5" customWidth="1"/>
    <col min="14871" max="14871" width="1.5703125" customWidth="1"/>
    <col min="14872" max="14874" width="5.28515625" customWidth="1"/>
    <col min="14875" max="14875" width="0" hidden="1" customWidth="1"/>
    <col min="14876" max="14876" width="6.28515625" customWidth="1"/>
    <col min="15107" max="15107" width="20" customWidth="1"/>
    <col min="15108" max="15108" width="8.5703125" customWidth="1"/>
    <col min="15109" max="15126" width="5" customWidth="1"/>
    <col min="15127" max="15127" width="1.5703125" customWidth="1"/>
    <col min="15128" max="15130" width="5.28515625" customWidth="1"/>
    <col min="15131" max="15131" width="0" hidden="1" customWidth="1"/>
    <col min="15132" max="15132" width="6.28515625" customWidth="1"/>
    <col min="15363" max="15363" width="20" customWidth="1"/>
    <col min="15364" max="15364" width="8.5703125" customWidth="1"/>
    <col min="15365" max="15382" width="5" customWidth="1"/>
    <col min="15383" max="15383" width="1.5703125" customWidth="1"/>
    <col min="15384" max="15386" width="5.28515625" customWidth="1"/>
    <col min="15387" max="15387" width="0" hidden="1" customWidth="1"/>
    <col min="15388" max="15388" width="6.28515625" customWidth="1"/>
    <col min="15619" max="15619" width="20" customWidth="1"/>
    <col min="15620" max="15620" width="8.5703125" customWidth="1"/>
    <col min="15621" max="15638" width="5" customWidth="1"/>
    <col min="15639" max="15639" width="1.5703125" customWidth="1"/>
    <col min="15640" max="15642" width="5.28515625" customWidth="1"/>
    <col min="15643" max="15643" width="0" hidden="1" customWidth="1"/>
    <col min="15644" max="15644" width="6.28515625" customWidth="1"/>
    <col min="15875" max="15875" width="20" customWidth="1"/>
    <col min="15876" max="15876" width="8.5703125" customWidth="1"/>
    <col min="15877" max="15894" width="5" customWidth="1"/>
    <col min="15895" max="15895" width="1.5703125" customWidth="1"/>
    <col min="15896" max="15898" width="5.28515625" customWidth="1"/>
    <col min="15899" max="15899" width="0" hidden="1" customWidth="1"/>
    <col min="15900" max="15900" width="6.28515625" customWidth="1"/>
    <col min="16131" max="16131" width="20" customWidth="1"/>
    <col min="16132" max="16132" width="8.5703125" customWidth="1"/>
    <col min="16133" max="16150" width="5" customWidth="1"/>
    <col min="16151" max="16151" width="1.5703125" customWidth="1"/>
    <col min="16152" max="16154" width="5.28515625" customWidth="1"/>
    <col min="16155" max="16155" width="0" hidden="1" customWidth="1"/>
    <col min="16156" max="16156" width="6.28515625" customWidth="1"/>
  </cols>
  <sheetData>
    <row r="1" spans="1:53" hidden="1" x14ac:dyDescent="0.25"/>
    <row r="2" spans="1:53" ht="15.75" x14ac:dyDescent="0.25">
      <c r="A2" s="1" t="s">
        <v>0</v>
      </c>
      <c r="N2" s="4"/>
      <c r="P2" s="4"/>
      <c r="Q2" s="4"/>
      <c r="R2" s="4"/>
      <c r="T2" s="5" t="s">
        <v>1</v>
      </c>
      <c r="U2" s="4"/>
      <c r="W2" s="4"/>
      <c r="X2" s="4"/>
      <c r="Y2" s="4"/>
    </row>
    <row r="3" spans="1:53" x14ac:dyDescent="0.25">
      <c r="A3" s="1" t="s">
        <v>2</v>
      </c>
      <c r="C3" s="6"/>
      <c r="M3" s="7"/>
      <c r="Q3" s="8"/>
      <c r="R3" s="8"/>
      <c r="S3" s="8"/>
      <c r="T3" s="9" t="s">
        <v>3</v>
      </c>
      <c r="U3" s="8"/>
      <c r="W3"/>
      <c r="X3"/>
      <c r="Y3"/>
    </row>
    <row r="4" spans="1:53" ht="18" x14ac:dyDescent="0.25">
      <c r="B4" s="10"/>
      <c r="F4" s="11" t="s">
        <v>4</v>
      </c>
      <c r="O4" s="12"/>
    </row>
    <row r="5" spans="1:53" x14ac:dyDescent="0.25">
      <c r="A5" s="13"/>
      <c r="E5" s="14"/>
      <c r="F5" s="15" t="s">
        <v>5</v>
      </c>
    </row>
    <row r="6" spans="1:53" x14ac:dyDescent="0.25">
      <c r="E6" s="14"/>
      <c r="F6" s="14" t="s">
        <v>6</v>
      </c>
    </row>
    <row r="7" spans="1:53" x14ac:dyDescent="0.25">
      <c r="E7" s="14"/>
    </row>
    <row r="8" spans="1:53" x14ac:dyDescent="0.25">
      <c r="A8" s="16"/>
      <c r="B8" s="17" t="s">
        <v>7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9"/>
    </row>
    <row r="9" spans="1:53" x14ac:dyDescent="0.2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2"/>
    </row>
    <row r="10" spans="1:53" x14ac:dyDescent="0.25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2"/>
    </row>
    <row r="11" spans="1:53" x14ac:dyDescent="0.25">
      <c r="A11" s="20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4"/>
    </row>
    <row r="12" spans="1:53" hidden="1" x14ac:dyDescent="0.25">
      <c r="A12" s="20"/>
      <c r="B12" s="25" t="s">
        <v>8</v>
      </c>
      <c r="C12" s="26">
        <v>0</v>
      </c>
      <c r="D12" s="26">
        <v>1</v>
      </c>
      <c r="E12" s="27">
        <v>2</v>
      </c>
      <c r="F12" s="27">
        <v>3</v>
      </c>
      <c r="G12" s="26">
        <v>4</v>
      </c>
      <c r="H12" s="26">
        <v>5</v>
      </c>
      <c r="I12" s="28">
        <v>6</v>
      </c>
      <c r="J12" s="28">
        <v>7</v>
      </c>
      <c r="K12" s="29">
        <v>8</v>
      </c>
      <c r="L12" s="29">
        <v>9</v>
      </c>
      <c r="M12" s="28">
        <v>10</v>
      </c>
      <c r="N12" s="28">
        <v>11</v>
      </c>
      <c r="O12" s="30">
        <v>12</v>
      </c>
      <c r="P12" s="31">
        <v>13</v>
      </c>
      <c r="Q12" s="30">
        <v>14</v>
      </c>
      <c r="R12" s="31">
        <v>15</v>
      </c>
      <c r="S12" s="30">
        <v>16</v>
      </c>
      <c r="T12" s="32"/>
      <c r="U12" s="33"/>
      <c r="V12" s="34"/>
      <c r="W12" s="34"/>
      <c r="X12" s="35"/>
      <c r="Y12" s="36">
        <v>12</v>
      </c>
    </row>
    <row r="13" spans="1:53" hidden="1" x14ac:dyDescent="0.25">
      <c r="A13" s="20"/>
      <c r="B13" s="37"/>
      <c r="C13" s="38"/>
      <c r="D13" s="38"/>
      <c r="E13" s="39"/>
      <c r="F13" s="39"/>
      <c r="G13" s="38"/>
      <c r="H13" s="38"/>
      <c r="I13" s="40"/>
      <c r="J13" s="40"/>
      <c r="K13" s="41"/>
      <c r="L13" s="41"/>
      <c r="M13" s="40"/>
      <c r="N13" s="40"/>
      <c r="O13" s="42"/>
      <c r="P13" s="43"/>
      <c r="Q13" s="42"/>
      <c r="R13" s="43"/>
      <c r="S13" s="42"/>
      <c r="T13" s="44"/>
      <c r="U13" s="45"/>
      <c r="V13" s="46"/>
      <c r="W13" s="46"/>
      <c r="X13" s="35"/>
      <c r="Y13" s="36"/>
    </row>
    <row r="14" spans="1:53" ht="15" customHeight="1" x14ac:dyDescent="0.25">
      <c r="A14" s="47" t="s">
        <v>9</v>
      </c>
      <c r="B14" s="37"/>
      <c r="C14" s="38"/>
      <c r="D14" s="38"/>
      <c r="E14" s="39"/>
      <c r="F14" s="39"/>
      <c r="G14" s="38"/>
      <c r="H14" s="38"/>
      <c r="I14" s="40"/>
      <c r="J14" s="40"/>
      <c r="K14" s="41"/>
      <c r="L14" s="41"/>
      <c r="M14" s="40"/>
      <c r="N14" s="40"/>
      <c r="O14" s="42"/>
      <c r="P14" s="43"/>
      <c r="Q14" s="42"/>
      <c r="R14" s="43"/>
      <c r="S14" s="42"/>
      <c r="T14" s="48">
        <v>17</v>
      </c>
      <c r="U14" s="49"/>
      <c r="V14" s="50" t="s">
        <v>10</v>
      </c>
      <c r="W14" s="51"/>
      <c r="X14" s="52"/>
      <c r="Y14" s="36"/>
      <c r="AC14" s="53" t="s">
        <v>11</v>
      </c>
      <c r="AD14" s="54" t="s">
        <v>12</v>
      </c>
      <c r="AE14" s="55" t="s">
        <v>13</v>
      </c>
      <c r="AF14" s="56" t="s">
        <v>14</v>
      </c>
      <c r="AG14" s="57"/>
      <c r="AH14" s="57"/>
      <c r="AI14" s="58"/>
      <c r="AJ14" s="59"/>
      <c r="AK14" s="60"/>
      <c r="AL14" s="60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</row>
    <row r="15" spans="1:53" x14ac:dyDescent="0.25">
      <c r="A15" s="62"/>
      <c r="B15" s="37"/>
      <c r="C15" s="38"/>
      <c r="D15" s="38"/>
      <c r="E15" s="39"/>
      <c r="F15" s="39"/>
      <c r="G15" s="38"/>
      <c r="H15" s="38"/>
      <c r="I15" s="40"/>
      <c r="J15" s="40"/>
      <c r="K15" s="41"/>
      <c r="L15" s="41"/>
      <c r="M15" s="40"/>
      <c r="N15" s="40"/>
      <c r="O15" s="42"/>
      <c r="P15" s="43"/>
      <c r="Q15" s="42"/>
      <c r="R15" s="43"/>
      <c r="S15" s="42"/>
      <c r="T15" s="63"/>
      <c r="U15" s="64"/>
      <c r="V15" s="65" t="s">
        <v>15</v>
      </c>
      <c r="W15" s="65" t="s">
        <v>16</v>
      </c>
      <c r="X15" s="66" t="s">
        <v>17</v>
      </c>
      <c r="Y15" s="36"/>
      <c r="AC15" s="67"/>
      <c r="AD15" s="54"/>
      <c r="AE15" s="54"/>
      <c r="AF15" s="68" t="s">
        <v>18</v>
      </c>
      <c r="AG15" s="69" t="s">
        <v>19</v>
      </c>
      <c r="AH15" s="69" t="s">
        <v>12</v>
      </c>
      <c r="AI15" s="70" t="s">
        <v>13</v>
      </c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</row>
    <row r="16" spans="1:53" s="87" customFormat="1" ht="12.75" x14ac:dyDescent="0.2">
      <c r="A16" s="71" t="s">
        <v>20</v>
      </c>
      <c r="B16" s="72">
        <f>SUM(C16:T16)</f>
        <v>32007</v>
      </c>
      <c r="C16" s="73">
        <v>983</v>
      </c>
      <c r="D16" s="73">
        <v>1947</v>
      </c>
      <c r="E16" s="73">
        <v>2452</v>
      </c>
      <c r="F16" s="73">
        <v>2746</v>
      </c>
      <c r="G16" s="73">
        <v>3158</v>
      </c>
      <c r="H16" s="73">
        <v>3308</v>
      </c>
      <c r="I16" s="74">
        <v>3218</v>
      </c>
      <c r="J16" s="74">
        <v>3068</v>
      </c>
      <c r="K16" s="74">
        <v>2829</v>
      </c>
      <c r="L16" s="74">
        <v>2903</v>
      </c>
      <c r="M16" s="74">
        <v>2672</v>
      </c>
      <c r="N16" s="74">
        <v>2723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6">
        <v>0</v>
      </c>
      <c r="U16" s="64"/>
      <c r="V16" s="77">
        <v>29305</v>
      </c>
      <c r="W16" s="77">
        <v>2661</v>
      </c>
      <c r="X16" s="77">
        <v>41</v>
      </c>
      <c r="Y16" s="78"/>
      <c r="Z16" s="79">
        <f t="shared" ref="Z16:Z32" si="0">SUM(V16:Y16)</f>
        <v>32007</v>
      </c>
      <c r="AA16" s="79"/>
      <c r="AB16" s="80" t="s">
        <v>20</v>
      </c>
      <c r="AC16" s="81">
        <v>31961</v>
      </c>
      <c r="AD16" s="82">
        <v>15710</v>
      </c>
      <c r="AE16" s="83">
        <v>16251</v>
      </c>
      <c r="AF16" s="84">
        <f t="shared" ref="AF16:AF31" si="1">B16-AC16</f>
        <v>46</v>
      </c>
      <c r="AG16" s="85">
        <f t="shared" ref="AG16:AG31" si="2">AF16/AC16</f>
        <v>1.4392540909233128E-3</v>
      </c>
      <c r="AH16" s="86">
        <f t="shared" ref="AH16:AH31" si="3">SUM(C16:H16)-AD16</f>
        <v>-1116</v>
      </c>
      <c r="AI16" s="86">
        <f t="shared" ref="AI16:AI31" si="4">SUM(I16:N16)-AE16</f>
        <v>1162</v>
      </c>
    </row>
    <row r="17" spans="1:35" s="87" customFormat="1" ht="12.75" x14ac:dyDescent="0.2">
      <c r="A17" s="71" t="s">
        <v>21</v>
      </c>
      <c r="B17" s="72">
        <f>SUM(C17:T17)</f>
        <v>39733</v>
      </c>
      <c r="C17" s="73">
        <v>1609</v>
      </c>
      <c r="D17" s="73">
        <v>2633</v>
      </c>
      <c r="E17" s="73">
        <v>3182</v>
      </c>
      <c r="F17" s="73">
        <v>3659</v>
      </c>
      <c r="G17" s="73">
        <v>4026</v>
      </c>
      <c r="H17" s="73">
        <v>4264</v>
      </c>
      <c r="I17" s="74">
        <v>3795</v>
      </c>
      <c r="J17" s="74">
        <v>3514</v>
      </c>
      <c r="K17" s="74">
        <v>3455</v>
      </c>
      <c r="L17" s="74">
        <v>3397</v>
      </c>
      <c r="M17" s="74">
        <v>3120</v>
      </c>
      <c r="N17" s="74">
        <v>3079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6">
        <v>0</v>
      </c>
      <c r="U17" s="64"/>
      <c r="V17" s="77">
        <v>36779</v>
      </c>
      <c r="W17" s="77">
        <v>2952</v>
      </c>
      <c r="X17" s="77">
        <v>2</v>
      </c>
      <c r="Y17" s="78"/>
      <c r="Z17" s="79">
        <f t="shared" si="0"/>
        <v>39733</v>
      </c>
      <c r="AA17" s="79"/>
      <c r="AB17" s="80" t="s">
        <v>21</v>
      </c>
      <c r="AC17" s="81">
        <v>40595</v>
      </c>
      <c r="AD17" s="82">
        <v>19845</v>
      </c>
      <c r="AE17" s="83">
        <v>20750</v>
      </c>
      <c r="AF17" s="84">
        <f t="shared" si="1"/>
        <v>-862</v>
      </c>
      <c r="AG17" s="85">
        <f t="shared" si="2"/>
        <v>-2.1234142135731E-2</v>
      </c>
      <c r="AH17" s="86">
        <f t="shared" si="3"/>
        <v>-472</v>
      </c>
      <c r="AI17" s="86">
        <f t="shared" si="4"/>
        <v>-390</v>
      </c>
    </row>
    <row r="18" spans="1:35" s="87" customFormat="1" ht="12.75" x14ac:dyDescent="0.2">
      <c r="A18" s="71" t="s">
        <v>22</v>
      </c>
      <c r="B18" s="72">
        <f>SUM(C18:T18)</f>
        <v>24448</v>
      </c>
      <c r="C18" s="73">
        <v>735</v>
      </c>
      <c r="D18" s="73">
        <v>1548</v>
      </c>
      <c r="E18" s="73">
        <v>1904</v>
      </c>
      <c r="F18" s="73">
        <v>2350</v>
      </c>
      <c r="G18" s="73">
        <v>2700</v>
      </c>
      <c r="H18" s="73">
        <v>3039</v>
      </c>
      <c r="I18" s="74">
        <v>2518</v>
      </c>
      <c r="J18" s="74">
        <v>2354</v>
      </c>
      <c r="K18" s="74">
        <v>2117</v>
      </c>
      <c r="L18" s="74">
        <v>1935</v>
      </c>
      <c r="M18" s="74">
        <v>1764</v>
      </c>
      <c r="N18" s="74">
        <v>1484</v>
      </c>
      <c r="O18" s="75">
        <v>0</v>
      </c>
      <c r="P18" s="75">
        <v>0</v>
      </c>
      <c r="Q18" s="75">
        <v>0</v>
      </c>
      <c r="R18" s="75">
        <v>0</v>
      </c>
      <c r="S18" s="75">
        <v>0</v>
      </c>
      <c r="T18" s="76">
        <v>0</v>
      </c>
      <c r="U18" s="64"/>
      <c r="V18" s="77">
        <v>23037</v>
      </c>
      <c r="W18" s="77">
        <v>1411</v>
      </c>
      <c r="X18" s="77">
        <v>0</v>
      </c>
      <c r="Y18" s="78"/>
      <c r="Z18" s="79">
        <f t="shared" si="0"/>
        <v>24448</v>
      </c>
      <c r="AA18" s="79"/>
      <c r="AB18" s="80" t="s">
        <v>22</v>
      </c>
      <c r="AC18" s="81">
        <v>26631</v>
      </c>
      <c r="AD18" s="82">
        <v>13816</v>
      </c>
      <c r="AE18" s="83">
        <v>12815</v>
      </c>
      <c r="AF18" s="81">
        <f t="shared" si="1"/>
        <v>-2183</v>
      </c>
      <c r="AG18" s="85">
        <f t="shared" si="2"/>
        <v>-8.1972137734219519E-2</v>
      </c>
      <c r="AH18" s="82">
        <f t="shared" si="3"/>
        <v>-1540</v>
      </c>
      <c r="AI18" s="86">
        <f t="shared" si="4"/>
        <v>-643</v>
      </c>
    </row>
    <row r="19" spans="1:35" s="87" customFormat="1" ht="12.75" x14ac:dyDescent="0.2">
      <c r="A19" s="71" t="s">
        <v>23</v>
      </c>
      <c r="B19" s="72">
        <f>SUM(C19:T19)</f>
        <v>16895</v>
      </c>
      <c r="C19" s="73">
        <v>598</v>
      </c>
      <c r="D19" s="73">
        <v>1064</v>
      </c>
      <c r="E19" s="73">
        <v>1369</v>
      </c>
      <c r="F19" s="73">
        <v>1632</v>
      </c>
      <c r="G19" s="73">
        <v>1803</v>
      </c>
      <c r="H19" s="73">
        <v>2039</v>
      </c>
      <c r="I19" s="74">
        <v>1781</v>
      </c>
      <c r="J19" s="74">
        <v>1616</v>
      </c>
      <c r="K19" s="74">
        <v>1462</v>
      </c>
      <c r="L19" s="74">
        <v>1337</v>
      </c>
      <c r="M19" s="74">
        <v>1148</v>
      </c>
      <c r="N19" s="74">
        <v>1046</v>
      </c>
      <c r="O19" s="75">
        <v>0</v>
      </c>
      <c r="P19" s="75">
        <v>0</v>
      </c>
      <c r="Q19" s="75">
        <v>0</v>
      </c>
      <c r="R19" s="75">
        <v>0</v>
      </c>
      <c r="S19" s="75">
        <v>0</v>
      </c>
      <c r="T19" s="76">
        <v>0</v>
      </c>
      <c r="U19" s="64"/>
      <c r="V19" s="77">
        <v>15232</v>
      </c>
      <c r="W19" s="77">
        <v>1588</v>
      </c>
      <c r="X19" s="77">
        <v>75</v>
      </c>
      <c r="Y19" s="78"/>
      <c r="Z19" s="79">
        <f t="shared" si="0"/>
        <v>16895</v>
      </c>
      <c r="AA19" s="79"/>
      <c r="AB19" s="80" t="s">
        <v>23</v>
      </c>
      <c r="AC19" s="81">
        <v>17427</v>
      </c>
      <c r="AD19" s="82">
        <v>9130</v>
      </c>
      <c r="AE19" s="83">
        <v>8297</v>
      </c>
      <c r="AF19" s="84">
        <f t="shared" si="1"/>
        <v>-532</v>
      </c>
      <c r="AG19" s="85">
        <f t="shared" si="2"/>
        <v>-3.0527342629253457E-2</v>
      </c>
      <c r="AH19" s="86">
        <f t="shared" si="3"/>
        <v>-625</v>
      </c>
      <c r="AI19" s="86">
        <f t="shared" si="4"/>
        <v>93</v>
      </c>
    </row>
    <row r="20" spans="1:35" s="87" customFormat="1" ht="12.75" x14ac:dyDescent="0.2">
      <c r="A20" s="71" t="s">
        <v>24</v>
      </c>
      <c r="B20" s="72">
        <f t="shared" ref="B20:B27" si="5">SUM(C20:T20)</f>
        <v>5901</v>
      </c>
      <c r="C20" s="73">
        <v>251</v>
      </c>
      <c r="D20" s="73">
        <v>507</v>
      </c>
      <c r="E20" s="73">
        <v>610</v>
      </c>
      <c r="F20" s="73">
        <v>651</v>
      </c>
      <c r="G20" s="73">
        <v>688</v>
      </c>
      <c r="H20" s="73">
        <v>679</v>
      </c>
      <c r="I20" s="74">
        <v>550</v>
      </c>
      <c r="J20" s="74">
        <v>513</v>
      </c>
      <c r="K20" s="74">
        <v>394</v>
      </c>
      <c r="L20" s="74">
        <v>377</v>
      </c>
      <c r="M20" s="74">
        <v>359</v>
      </c>
      <c r="N20" s="74">
        <v>322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76">
        <v>0</v>
      </c>
      <c r="U20" s="64"/>
      <c r="V20" s="77">
        <v>2115</v>
      </c>
      <c r="W20" s="77">
        <v>108</v>
      </c>
      <c r="X20" s="77">
        <v>3678</v>
      </c>
      <c r="Y20" s="78"/>
      <c r="Z20" s="79">
        <f t="shared" si="0"/>
        <v>5901</v>
      </c>
      <c r="AA20" s="79"/>
      <c r="AB20" s="80" t="s">
        <v>24</v>
      </c>
      <c r="AC20" s="81">
        <v>6039</v>
      </c>
      <c r="AD20" s="82">
        <v>3444</v>
      </c>
      <c r="AE20" s="83">
        <v>2595</v>
      </c>
      <c r="AF20" s="84">
        <f t="shared" si="1"/>
        <v>-138</v>
      </c>
      <c r="AG20" s="85">
        <f t="shared" si="2"/>
        <v>-2.2851465474416296E-2</v>
      </c>
      <c r="AH20" s="86">
        <f t="shared" si="3"/>
        <v>-58</v>
      </c>
      <c r="AI20" s="86">
        <f t="shared" si="4"/>
        <v>-80</v>
      </c>
    </row>
    <row r="21" spans="1:35" s="87" customFormat="1" ht="12.75" x14ac:dyDescent="0.2">
      <c r="A21" s="71" t="s">
        <v>25</v>
      </c>
      <c r="B21" s="72">
        <f t="shared" si="5"/>
        <v>12721</v>
      </c>
      <c r="C21" s="73">
        <v>525</v>
      </c>
      <c r="D21" s="73">
        <v>1046</v>
      </c>
      <c r="E21" s="73">
        <v>1223</v>
      </c>
      <c r="F21" s="73">
        <v>1339</v>
      </c>
      <c r="G21" s="73">
        <v>1383</v>
      </c>
      <c r="H21" s="73">
        <v>1533</v>
      </c>
      <c r="I21" s="74">
        <v>1163</v>
      </c>
      <c r="J21" s="74">
        <v>1085</v>
      </c>
      <c r="K21" s="74">
        <v>992</v>
      </c>
      <c r="L21" s="74">
        <v>925</v>
      </c>
      <c r="M21" s="74">
        <v>793</v>
      </c>
      <c r="N21" s="74">
        <v>714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6">
        <v>0</v>
      </c>
      <c r="U21" s="64"/>
      <c r="V21" s="77">
        <v>12066</v>
      </c>
      <c r="W21" s="77">
        <v>655</v>
      </c>
      <c r="X21" s="77">
        <v>0</v>
      </c>
      <c r="Y21" s="78"/>
      <c r="Z21" s="79">
        <f t="shared" si="0"/>
        <v>12721</v>
      </c>
      <c r="AA21" s="79"/>
      <c r="AB21" s="80" t="s">
        <v>25</v>
      </c>
      <c r="AC21" s="81">
        <v>16921</v>
      </c>
      <c r="AD21" s="82">
        <v>8820</v>
      </c>
      <c r="AE21" s="83">
        <v>8101</v>
      </c>
      <c r="AF21" s="81">
        <f t="shared" si="1"/>
        <v>-4200</v>
      </c>
      <c r="AG21" s="88">
        <f t="shared" si="2"/>
        <v>-0.2482122805980734</v>
      </c>
      <c r="AH21" s="82">
        <f t="shared" si="3"/>
        <v>-1771</v>
      </c>
      <c r="AI21" s="86">
        <f t="shared" si="4"/>
        <v>-2429</v>
      </c>
    </row>
    <row r="22" spans="1:35" s="6" customFormat="1" ht="12.75" x14ac:dyDescent="0.2">
      <c r="A22" s="89" t="s">
        <v>26</v>
      </c>
      <c r="B22" s="72">
        <f t="shared" si="5"/>
        <v>26372</v>
      </c>
      <c r="C22" s="73">
        <v>862</v>
      </c>
      <c r="D22" s="73">
        <v>1605</v>
      </c>
      <c r="E22" s="73">
        <v>1989</v>
      </c>
      <c r="F22" s="73">
        <v>2365</v>
      </c>
      <c r="G22" s="73">
        <v>2651</v>
      </c>
      <c r="H22" s="73">
        <v>2916</v>
      </c>
      <c r="I22" s="74">
        <v>2685</v>
      </c>
      <c r="J22" s="74">
        <v>2512</v>
      </c>
      <c r="K22" s="74">
        <v>2409</v>
      </c>
      <c r="L22" s="74">
        <v>2252</v>
      </c>
      <c r="M22" s="74">
        <v>2185</v>
      </c>
      <c r="N22" s="74">
        <v>1941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76">
        <v>0</v>
      </c>
      <c r="U22" s="64"/>
      <c r="V22" s="77">
        <v>24289</v>
      </c>
      <c r="W22" s="77">
        <v>1986</v>
      </c>
      <c r="X22" s="77">
        <v>33</v>
      </c>
      <c r="Y22" s="78"/>
      <c r="Z22" s="79">
        <f t="shared" si="0"/>
        <v>26308</v>
      </c>
      <c r="AA22" s="79"/>
      <c r="AB22" s="1" t="s">
        <v>26</v>
      </c>
      <c r="AC22" s="84">
        <v>27931</v>
      </c>
      <c r="AD22" s="82">
        <v>13375</v>
      </c>
      <c r="AE22" s="83">
        <v>14556</v>
      </c>
      <c r="AF22" s="81">
        <f t="shared" si="1"/>
        <v>-1559</v>
      </c>
      <c r="AG22" s="85">
        <f t="shared" si="2"/>
        <v>-5.5816118291504062E-2</v>
      </c>
      <c r="AH22" s="82">
        <f t="shared" si="3"/>
        <v>-987</v>
      </c>
      <c r="AI22" s="86">
        <f t="shared" si="4"/>
        <v>-572</v>
      </c>
    </row>
    <row r="23" spans="1:35" s="87" customFormat="1" ht="12.75" x14ac:dyDescent="0.2">
      <c r="A23" s="71" t="s">
        <v>27</v>
      </c>
      <c r="B23" s="72">
        <f>SUM(C23:N23)</f>
        <v>14467.941327587636</v>
      </c>
      <c r="C23" s="73">
        <v>621.41112123974472</v>
      </c>
      <c r="D23" s="73">
        <v>1019.2584735228309</v>
      </c>
      <c r="E23" s="73">
        <v>1286.0926493743266</v>
      </c>
      <c r="F23" s="73">
        <v>1451.9625424712024</v>
      </c>
      <c r="G23" s="73">
        <v>1643.0735062567333</v>
      </c>
      <c r="H23" s="73">
        <v>1799.3277533769785</v>
      </c>
      <c r="I23" s="74">
        <v>1492.8290378718821</v>
      </c>
      <c r="J23" s="74">
        <v>1331.7669677633214</v>
      </c>
      <c r="K23" s="74">
        <v>1146.6657827131849</v>
      </c>
      <c r="L23" s="74">
        <v>977.19002237507254</v>
      </c>
      <c r="M23" s="74">
        <v>885.84138559708299</v>
      </c>
      <c r="N23" s="74">
        <v>812.5220850252756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6">
        <v>0</v>
      </c>
      <c r="U23" s="64"/>
      <c r="V23" s="77">
        <v>13475</v>
      </c>
      <c r="W23" s="77">
        <v>1029</v>
      </c>
      <c r="X23" s="77">
        <v>0</v>
      </c>
      <c r="Y23" s="78"/>
      <c r="Z23" s="79">
        <f t="shared" si="0"/>
        <v>14504</v>
      </c>
      <c r="AA23" s="79"/>
      <c r="AB23" s="80" t="s">
        <v>27</v>
      </c>
      <c r="AC23" s="81">
        <v>14620</v>
      </c>
      <c r="AD23" s="82">
        <v>8894</v>
      </c>
      <c r="AE23" s="83">
        <v>5726</v>
      </c>
      <c r="AF23" s="81">
        <f t="shared" si="1"/>
        <v>-152.0586724123641</v>
      </c>
      <c r="AG23" s="85">
        <f t="shared" si="2"/>
        <v>-1.0400729987165807E-2</v>
      </c>
      <c r="AH23" s="82">
        <f t="shared" si="3"/>
        <v>-1072.8739537581832</v>
      </c>
      <c r="AI23" s="86">
        <f t="shared" si="4"/>
        <v>920.81528134581913</v>
      </c>
    </row>
    <row r="24" spans="1:35" s="87" customFormat="1" ht="12.75" x14ac:dyDescent="0.2">
      <c r="A24" s="71" t="s">
        <v>28</v>
      </c>
      <c r="B24" s="72">
        <f t="shared" si="5"/>
        <v>42840</v>
      </c>
      <c r="C24" s="73">
        <v>1665</v>
      </c>
      <c r="D24" s="73">
        <v>2965</v>
      </c>
      <c r="E24" s="73">
        <v>3660</v>
      </c>
      <c r="F24" s="73">
        <v>4215</v>
      </c>
      <c r="G24" s="73">
        <v>4477</v>
      </c>
      <c r="H24" s="73">
        <v>4765</v>
      </c>
      <c r="I24" s="74">
        <v>4372</v>
      </c>
      <c r="J24" s="74">
        <v>3883</v>
      </c>
      <c r="K24" s="74">
        <v>3524</v>
      </c>
      <c r="L24" s="74">
        <v>3327</v>
      </c>
      <c r="M24" s="74">
        <v>3130</v>
      </c>
      <c r="N24" s="74">
        <v>2857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  <c r="T24" s="76">
        <v>0</v>
      </c>
      <c r="U24" s="64"/>
      <c r="V24" s="77">
        <v>36448</v>
      </c>
      <c r="W24" s="77">
        <v>3575</v>
      </c>
      <c r="X24" s="77">
        <v>2817</v>
      </c>
      <c r="Y24" s="78"/>
      <c r="Z24" s="79">
        <f t="shared" si="0"/>
        <v>42840</v>
      </c>
      <c r="AA24" s="79"/>
      <c r="AB24" s="80" t="s">
        <v>28</v>
      </c>
      <c r="AC24" s="81">
        <v>42819</v>
      </c>
      <c r="AD24" s="82">
        <v>22609</v>
      </c>
      <c r="AE24" s="83">
        <v>20210</v>
      </c>
      <c r="AF24" s="81">
        <f t="shared" si="1"/>
        <v>21</v>
      </c>
      <c r="AG24" s="85">
        <f t="shared" si="2"/>
        <v>4.9043648847474255E-4</v>
      </c>
      <c r="AH24" s="82">
        <f t="shared" si="3"/>
        <v>-862</v>
      </c>
      <c r="AI24" s="86">
        <f t="shared" si="4"/>
        <v>883</v>
      </c>
    </row>
    <row r="25" spans="1:35" s="6" customFormat="1" ht="12.75" x14ac:dyDescent="0.2">
      <c r="A25" s="89" t="s">
        <v>29</v>
      </c>
      <c r="B25" s="72">
        <f t="shared" si="5"/>
        <v>97368</v>
      </c>
      <c r="C25" s="73">
        <v>3735</v>
      </c>
      <c r="D25" s="73">
        <v>6806</v>
      </c>
      <c r="E25" s="73">
        <v>8438</v>
      </c>
      <c r="F25" s="73">
        <v>9433</v>
      </c>
      <c r="G25" s="73">
        <v>10285</v>
      </c>
      <c r="H25" s="73">
        <v>10923</v>
      </c>
      <c r="I25" s="74">
        <v>9685</v>
      </c>
      <c r="J25" s="74">
        <v>8833</v>
      </c>
      <c r="K25" s="74">
        <v>8139</v>
      </c>
      <c r="L25" s="74">
        <v>7762</v>
      </c>
      <c r="M25" s="74">
        <v>7057</v>
      </c>
      <c r="N25" s="74">
        <v>6272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  <c r="T25" s="76">
        <v>0</v>
      </c>
      <c r="U25" s="64"/>
      <c r="V25" s="77">
        <v>84273</v>
      </c>
      <c r="W25" s="77">
        <v>6926</v>
      </c>
      <c r="X25" s="77">
        <v>5952</v>
      </c>
      <c r="Y25" s="78"/>
      <c r="Z25" s="79">
        <f t="shared" si="0"/>
        <v>97151</v>
      </c>
      <c r="AA25" s="79"/>
      <c r="AB25" s="1" t="s">
        <v>29</v>
      </c>
      <c r="AC25" s="84">
        <v>101130</v>
      </c>
      <c r="AD25" s="82">
        <v>52156</v>
      </c>
      <c r="AE25" s="83">
        <v>48974</v>
      </c>
      <c r="AF25" s="81">
        <f t="shared" si="1"/>
        <v>-3762</v>
      </c>
      <c r="AG25" s="85">
        <f t="shared" si="2"/>
        <v>-3.719964402254524E-2</v>
      </c>
      <c r="AH25" s="82">
        <f t="shared" si="3"/>
        <v>-2536</v>
      </c>
      <c r="AI25" s="86">
        <f t="shared" si="4"/>
        <v>-1226</v>
      </c>
    </row>
    <row r="26" spans="1:35" s="6" customFormat="1" ht="12.75" x14ac:dyDescent="0.2">
      <c r="A26" s="89" t="s">
        <v>30</v>
      </c>
      <c r="B26" s="72">
        <f t="shared" si="5"/>
        <v>18305</v>
      </c>
      <c r="C26" s="73">
        <v>671</v>
      </c>
      <c r="D26" s="73">
        <v>1116</v>
      </c>
      <c r="E26" s="73">
        <v>1486</v>
      </c>
      <c r="F26" s="73">
        <v>1708</v>
      </c>
      <c r="G26" s="73">
        <v>1987</v>
      </c>
      <c r="H26" s="73">
        <v>2036</v>
      </c>
      <c r="I26" s="74">
        <v>1853</v>
      </c>
      <c r="J26" s="74">
        <v>1665</v>
      </c>
      <c r="K26" s="74">
        <v>1672</v>
      </c>
      <c r="L26" s="74">
        <v>1504</v>
      </c>
      <c r="M26" s="74">
        <v>1318</v>
      </c>
      <c r="N26" s="74">
        <v>1289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6">
        <v>0</v>
      </c>
      <c r="U26" s="64"/>
      <c r="V26" s="77">
        <v>16559</v>
      </c>
      <c r="W26" s="77">
        <v>1746</v>
      </c>
      <c r="X26" s="77">
        <v>0</v>
      </c>
      <c r="Y26" s="78"/>
      <c r="Z26" s="79">
        <f t="shared" si="0"/>
        <v>18305</v>
      </c>
      <c r="AA26" s="79"/>
      <c r="AB26" s="1" t="s">
        <v>30</v>
      </c>
      <c r="AC26" s="84">
        <v>19123</v>
      </c>
      <c r="AD26" s="82">
        <v>9738</v>
      </c>
      <c r="AE26" s="83">
        <v>9385</v>
      </c>
      <c r="AF26" s="81">
        <f t="shared" si="1"/>
        <v>-818</v>
      </c>
      <c r="AG26" s="85">
        <f t="shared" si="2"/>
        <v>-4.2775715107462219E-2</v>
      </c>
      <c r="AH26" s="82">
        <f t="shared" si="3"/>
        <v>-734</v>
      </c>
      <c r="AI26" s="86">
        <f t="shared" si="4"/>
        <v>-84</v>
      </c>
    </row>
    <row r="27" spans="1:35" s="87" customFormat="1" ht="12.75" x14ac:dyDescent="0.2">
      <c r="A27" s="71" t="s">
        <v>31</v>
      </c>
      <c r="B27" s="72">
        <f t="shared" si="5"/>
        <v>4965</v>
      </c>
      <c r="C27" s="73">
        <v>169</v>
      </c>
      <c r="D27" s="73">
        <v>341</v>
      </c>
      <c r="E27" s="73">
        <v>392</v>
      </c>
      <c r="F27" s="73">
        <v>456</v>
      </c>
      <c r="G27" s="73">
        <v>564</v>
      </c>
      <c r="H27" s="73">
        <v>545</v>
      </c>
      <c r="I27" s="74">
        <v>514</v>
      </c>
      <c r="J27" s="74">
        <v>462</v>
      </c>
      <c r="K27" s="74">
        <v>414</v>
      </c>
      <c r="L27" s="74">
        <v>400</v>
      </c>
      <c r="M27" s="74">
        <v>348</v>
      </c>
      <c r="N27" s="74">
        <v>360</v>
      </c>
      <c r="O27" s="75">
        <v>0</v>
      </c>
      <c r="P27" s="75">
        <v>0</v>
      </c>
      <c r="Q27" s="75">
        <v>0</v>
      </c>
      <c r="R27" s="75">
        <v>0</v>
      </c>
      <c r="S27" s="75">
        <v>0</v>
      </c>
      <c r="T27" s="76">
        <v>0</v>
      </c>
      <c r="U27" s="64"/>
      <c r="V27" s="77">
        <v>3181</v>
      </c>
      <c r="W27" s="77">
        <v>320</v>
      </c>
      <c r="X27" s="77">
        <v>24</v>
      </c>
      <c r="Y27" s="78"/>
      <c r="Z27" s="79">
        <f t="shared" si="0"/>
        <v>3525</v>
      </c>
      <c r="AA27" s="79"/>
      <c r="AB27" s="80" t="s">
        <v>31</v>
      </c>
      <c r="AC27" s="81">
        <v>5098</v>
      </c>
      <c r="AD27" s="82">
        <v>2736</v>
      </c>
      <c r="AE27" s="83">
        <v>2362</v>
      </c>
      <c r="AF27" s="81">
        <f t="shared" si="1"/>
        <v>-133</v>
      </c>
      <c r="AG27" s="85">
        <f t="shared" si="2"/>
        <v>-2.608866222047862E-2</v>
      </c>
      <c r="AH27" s="82">
        <f t="shared" si="3"/>
        <v>-269</v>
      </c>
      <c r="AI27" s="86">
        <f t="shared" si="4"/>
        <v>136</v>
      </c>
    </row>
    <row r="28" spans="1:35" s="87" customFormat="1" ht="12.75" x14ac:dyDescent="0.2">
      <c r="A28" s="71" t="s">
        <v>32</v>
      </c>
      <c r="B28" s="72">
        <f>SUM(C28:N28)</f>
        <v>28681</v>
      </c>
      <c r="C28" s="73">
        <v>1062</v>
      </c>
      <c r="D28" s="73">
        <v>1772</v>
      </c>
      <c r="E28" s="73">
        <v>2215</v>
      </c>
      <c r="F28" s="73">
        <v>2723</v>
      </c>
      <c r="G28" s="73">
        <v>3082</v>
      </c>
      <c r="H28" s="73">
        <v>3454</v>
      </c>
      <c r="I28" s="74">
        <v>2926</v>
      </c>
      <c r="J28" s="74">
        <v>2751</v>
      </c>
      <c r="K28" s="74">
        <v>2512</v>
      </c>
      <c r="L28" s="74">
        <v>2298</v>
      </c>
      <c r="M28" s="74">
        <v>2084</v>
      </c>
      <c r="N28" s="74">
        <v>1802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6">
        <v>0</v>
      </c>
      <c r="U28" s="64"/>
      <c r="V28" s="77">
        <v>25529</v>
      </c>
      <c r="W28" s="77">
        <v>2810</v>
      </c>
      <c r="X28" s="77">
        <v>482</v>
      </c>
      <c r="Y28" s="78"/>
      <c r="Z28" s="79">
        <f t="shared" si="0"/>
        <v>28821</v>
      </c>
      <c r="AA28" s="79"/>
      <c r="AB28" s="80" t="s">
        <v>32</v>
      </c>
      <c r="AC28" s="81">
        <v>29364</v>
      </c>
      <c r="AD28" s="82">
        <v>15053</v>
      </c>
      <c r="AE28" s="83">
        <v>14311</v>
      </c>
      <c r="AF28" s="81">
        <f t="shared" si="1"/>
        <v>-683</v>
      </c>
      <c r="AG28" s="85">
        <f t="shared" si="2"/>
        <v>-2.3259773872769379E-2</v>
      </c>
      <c r="AH28" s="82">
        <f t="shared" si="3"/>
        <v>-745</v>
      </c>
      <c r="AI28" s="86">
        <f t="shared" si="4"/>
        <v>62</v>
      </c>
    </row>
    <row r="29" spans="1:35" s="87" customFormat="1" ht="12.75" x14ac:dyDescent="0.2">
      <c r="A29" s="71" t="s">
        <v>33</v>
      </c>
      <c r="B29" s="72">
        <f>SUM(C29:N29)</f>
        <v>17687</v>
      </c>
      <c r="C29" s="73">
        <v>936</v>
      </c>
      <c r="D29" s="73">
        <v>1282</v>
      </c>
      <c r="E29" s="73">
        <v>1527</v>
      </c>
      <c r="F29" s="73">
        <v>1718</v>
      </c>
      <c r="G29" s="73">
        <v>1989</v>
      </c>
      <c r="H29" s="73">
        <v>1928</v>
      </c>
      <c r="I29" s="74">
        <v>1719</v>
      </c>
      <c r="J29" s="74">
        <v>1508</v>
      </c>
      <c r="K29" s="74">
        <v>1381</v>
      </c>
      <c r="L29" s="74">
        <v>1309</v>
      </c>
      <c r="M29" s="74">
        <v>1209</v>
      </c>
      <c r="N29" s="74">
        <v>1181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76">
        <v>0</v>
      </c>
      <c r="U29" s="64"/>
      <c r="V29" s="77">
        <v>16056</v>
      </c>
      <c r="W29" s="77">
        <v>1585</v>
      </c>
      <c r="X29" s="77">
        <v>46</v>
      </c>
      <c r="Y29" s="78"/>
      <c r="Z29" s="79">
        <f t="shared" si="0"/>
        <v>17687</v>
      </c>
      <c r="AA29" s="79"/>
      <c r="AB29" s="80" t="s">
        <v>33</v>
      </c>
      <c r="AC29" s="81">
        <v>16696</v>
      </c>
      <c r="AD29" s="82">
        <v>8598</v>
      </c>
      <c r="AE29" s="83">
        <v>8098</v>
      </c>
      <c r="AF29" s="81">
        <f t="shared" si="1"/>
        <v>991</v>
      </c>
      <c r="AG29" s="88">
        <f t="shared" si="2"/>
        <v>5.935553425970292E-2</v>
      </c>
      <c r="AH29" s="82">
        <f t="shared" si="3"/>
        <v>782</v>
      </c>
      <c r="AI29" s="86">
        <f t="shared" si="4"/>
        <v>209</v>
      </c>
    </row>
    <row r="30" spans="1:35" s="87" customFormat="1" ht="12.75" x14ac:dyDescent="0.2">
      <c r="A30" s="71" t="s">
        <v>34</v>
      </c>
      <c r="B30" s="72">
        <f>SUM(C30:T30)</f>
        <v>16801</v>
      </c>
      <c r="C30" s="73">
        <v>764</v>
      </c>
      <c r="D30" s="73">
        <v>1205</v>
      </c>
      <c r="E30" s="73">
        <v>1388</v>
      </c>
      <c r="F30" s="73">
        <v>1679</v>
      </c>
      <c r="G30" s="73">
        <v>1819</v>
      </c>
      <c r="H30" s="73">
        <v>1971</v>
      </c>
      <c r="I30" s="74">
        <v>1644</v>
      </c>
      <c r="J30" s="74">
        <v>1405</v>
      </c>
      <c r="K30" s="74">
        <v>1339</v>
      </c>
      <c r="L30" s="74">
        <v>1303</v>
      </c>
      <c r="M30" s="74">
        <v>1201</v>
      </c>
      <c r="N30" s="74">
        <v>1083</v>
      </c>
      <c r="O30" s="75">
        <v>0</v>
      </c>
      <c r="P30" s="75">
        <v>0</v>
      </c>
      <c r="Q30" s="75">
        <v>0</v>
      </c>
      <c r="R30" s="75">
        <v>0</v>
      </c>
      <c r="S30" s="75">
        <v>0</v>
      </c>
      <c r="T30" s="76">
        <v>0</v>
      </c>
      <c r="U30" s="64"/>
      <c r="V30" s="77">
        <v>13012</v>
      </c>
      <c r="W30" s="77">
        <v>1227</v>
      </c>
      <c r="X30" s="77">
        <v>2562</v>
      </c>
      <c r="Y30" s="78"/>
      <c r="Z30" s="79">
        <f t="shared" si="0"/>
        <v>16801</v>
      </c>
      <c r="AA30" s="79"/>
      <c r="AB30" s="80" t="s">
        <v>34</v>
      </c>
      <c r="AC30" s="81">
        <v>16205</v>
      </c>
      <c r="AD30" s="82">
        <v>8804</v>
      </c>
      <c r="AE30" s="83">
        <v>7401</v>
      </c>
      <c r="AF30" s="81">
        <f t="shared" si="1"/>
        <v>596</v>
      </c>
      <c r="AG30" s="85">
        <f t="shared" si="2"/>
        <v>3.6778771983955572E-2</v>
      </c>
      <c r="AH30" s="82">
        <f t="shared" si="3"/>
        <v>22</v>
      </c>
      <c r="AI30" s="86">
        <f t="shared" si="4"/>
        <v>574</v>
      </c>
    </row>
    <row r="31" spans="1:35" s="87" customFormat="1" ht="12.75" x14ac:dyDescent="0.2">
      <c r="A31" s="71" t="s">
        <v>35</v>
      </c>
      <c r="B31" s="77">
        <f>SUM(C31:N31)</f>
        <v>14812</v>
      </c>
      <c r="C31" s="73">
        <v>535</v>
      </c>
      <c r="D31" s="73">
        <v>950</v>
      </c>
      <c r="E31" s="73">
        <v>1189</v>
      </c>
      <c r="F31" s="73">
        <v>1383</v>
      </c>
      <c r="G31" s="73">
        <v>1574</v>
      </c>
      <c r="H31" s="73">
        <v>1799</v>
      </c>
      <c r="I31" s="74">
        <v>1575</v>
      </c>
      <c r="J31" s="74">
        <v>1380</v>
      </c>
      <c r="K31" s="74">
        <v>1283</v>
      </c>
      <c r="L31" s="74">
        <v>1159</v>
      </c>
      <c r="M31" s="74">
        <v>1000</v>
      </c>
      <c r="N31" s="74">
        <v>985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  <c r="T31" s="75">
        <v>0</v>
      </c>
      <c r="U31" s="90"/>
      <c r="V31" s="91">
        <v>12285</v>
      </c>
      <c r="W31" s="91">
        <v>1380</v>
      </c>
      <c r="X31" s="91">
        <v>1219</v>
      </c>
      <c r="Y31" s="78"/>
      <c r="Z31" s="79">
        <f t="shared" si="0"/>
        <v>14884</v>
      </c>
      <c r="AA31" s="79"/>
      <c r="AB31" s="80" t="s">
        <v>35</v>
      </c>
      <c r="AC31" s="81">
        <v>14471</v>
      </c>
      <c r="AD31" s="82">
        <v>7494</v>
      </c>
      <c r="AE31" s="82">
        <v>6977</v>
      </c>
      <c r="AF31" s="81">
        <f t="shared" si="1"/>
        <v>341</v>
      </c>
      <c r="AG31" s="85">
        <f t="shared" si="2"/>
        <v>2.3564370119549444E-2</v>
      </c>
      <c r="AH31" s="82">
        <f t="shared" si="3"/>
        <v>-64</v>
      </c>
      <c r="AI31" s="86">
        <f t="shared" si="4"/>
        <v>405</v>
      </c>
    </row>
    <row r="32" spans="1:35" s="104" customFormat="1" ht="6" customHeight="1" x14ac:dyDescent="0.25">
      <c r="A32" s="20"/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4"/>
      <c r="P32" s="94"/>
      <c r="Q32" s="94"/>
      <c r="R32" s="94"/>
      <c r="S32" s="94"/>
      <c r="T32" s="94"/>
      <c r="U32" s="95"/>
      <c r="V32" s="96"/>
      <c r="W32" s="97"/>
      <c r="X32" s="98"/>
      <c r="Y32" s="93"/>
      <c r="Z32" s="99">
        <f t="shared" si="0"/>
        <v>0</v>
      </c>
      <c r="AA32" s="99"/>
      <c r="AB32" s="100"/>
      <c r="AC32" s="101"/>
      <c r="AD32" s="102"/>
      <c r="AE32" s="102"/>
      <c r="AF32" s="81"/>
      <c r="AG32" s="85"/>
      <c r="AH32" s="103"/>
      <c r="AI32" s="103"/>
    </row>
    <row r="33" spans="1:35" s="87" customFormat="1" ht="12.75" x14ac:dyDescent="0.2">
      <c r="A33" s="71" t="s">
        <v>36</v>
      </c>
      <c r="B33" s="105">
        <f>SUM(B16:B31)</f>
        <v>414003.94132758764</v>
      </c>
      <c r="C33" s="106">
        <f>SUM(C16:C31)</f>
        <v>15721.411121239744</v>
      </c>
      <c r="D33" s="106">
        <f>SUM(D16:D31)</f>
        <v>27806.25847352283</v>
      </c>
      <c r="E33" s="107">
        <f t="shared" ref="E33:Y33" si="6">SUM(E16:E31)</f>
        <v>34310.092649374325</v>
      </c>
      <c r="F33" s="107">
        <f t="shared" si="6"/>
        <v>39508.962542471199</v>
      </c>
      <c r="G33" s="107">
        <f t="shared" si="6"/>
        <v>43829.073506256733</v>
      </c>
      <c r="H33" s="107">
        <f t="shared" si="6"/>
        <v>46998.32775337698</v>
      </c>
      <c r="I33" s="108">
        <f t="shared" si="6"/>
        <v>41490.829037871881</v>
      </c>
      <c r="J33" s="108">
        <f t="shared" si="6"/>
        <v>37880.766967763324</v>
      </c>
      <c r="K33" s="108">
        <f t="shared" si="6"/>
        <v>35068.665782713186</v>
      </c>
      <c r="L33" s="108">
        <f>SUM(L16:L31)</f>
        <v>33165.190022375071</v>
      </c>
      <c r="M33" s="108">
        <f t="shared" si="6"/>
        <v>30273.841385597083</v>
      </c>
      <c r="N33" s="108">
        <f t="shared" si="6"/>
        <v>27950.522085025274</v>
      </c>
      <c r="O33" s="109">
        <v>0</v>
      </c>
      <c r="P33" s="109">
        <f t="shared" si="6"/>
        <v>0</v>
      </c>
      <c r="Q33" s="109">
        <f t="shared" si="6"/>
        <v>0</v>
      </c>
      <c r="R33" s="109">
        <f t="shared" si="6"/>
        <v>0</v>
      </c>
      <c r="S33" s="109">
        <f t="shared" si="6"/>
        <v>0</v>
      </c>
      <c r="T33" s="109">
        <f t="shared" si="6"/>
        <v>0</v>
      </c>
      <c r="U33" s="110"/>
      <c r="V33" s="111">
        <f t="shared" si="6"/>
        <v>363641</v>
      </c>
      <c r="W33" s="111">
        <f t="shared" si="6"/>
        <v>31959</v>
      </c>
      <c r="X33" s="111">
        <f t="shared" si="6"/>
        <v>16931</v>
      </c>
      <c r="Y33" s="112">
        <f t="shared" si="6"/>
        <v>0</v>
      </c>
      <c r="Z33" s="79">
        <f>SUM(V33:Y33)</f>
        <v>412531</v>
      </c>
      <c r="AA33" s="79"/>
      <c r="AB33" s="80" t="s">
        <v>36</v>
      </c>
      <c r="AC33" s="113">
        <v>427031</v>
      </c>
      <c r="AD33" s="113">
        <v>220222</v>
      </c>
      <c r="AE33" s="114">
        <v>206809</v>
      </c>
      <c r="AF33" s="84">
        <f>SUM(AF16:AF32)</f>
        <v>-13027.058672412364</v>
      </c>
      <c r="AG33" s="85">
        <f>AF33/AC33</f>
        <v>-3.0506119397449748E-2</v>
      </c>
      <c r="AH33" s="84">
        <f>SUM(AH16:AH32)</f>
        <v>-12047.873953758182</v>
      </c>
      <c r="AI33" s="84">
        <f>SUM(AI16:AI32)</f>
        <v>-979.18471865418087</v>
      </c>
    </row>
    <row r="34" spans="1:35" x14ac:dyDescent="0.25">
      <c r="A34" s="20"/>
      <c r="B34" s="115"/>
      <c r="C34" s="116">
        <f>SUM(C33:H33)</f>
        <v>208174.12604624178</v>
      </c>
      <c r="D34" s="117"/>
      <c r="E34" s="117"/>
      <c r="F34" s="117"/>
      <c r="G34" s="117"/>
      <c r="H34" s="117"/>
      <c r="I34" s="116">
        <f>SUM(I33:N33)</f>
        <v>205829.8152813458</v>
      </c>
      <c r="J34" s="117"/>
      <c r="K34" s="117"/>
      <c r="L34" s="117"/>
      <c r="M34" s="117"/>
      <c r="N34" s="118"/>
      <c r="O34" s="117">
        <f>SUM(O33:T33)</f>
        <v>0</v>
      </c>
      <c r="P34" s="117"/>
      <c r="Q34" s="117"/>
      <c r="R34" s="117"/>
      <c r="S34" s="117"/>
      <c r="T34" s="118"/>
      <c r="U34" s="119"/>
      <c r="V34" s="120">
        <f>V33/$Z$33</f>
        <v>0.88148769425812845</v>
      </c>
      <c r="W34" s="120">
        <f t="shared" ref="W34:X34" si="7">W33/$Z$33</f>
        <v>7.7470541607782203E-2</v>
      </c>
      <c r="X34" s="120">
        <f t="shared" si="7"/>
        <v>4.1041764134089317E-2</v>
      </c>
    </row>
    <row r="35" spans="1:35" x14ac:dyDescent="0.25">
      <c r="A35" s="121" t="s">
        <v>37</v>
      </c>
      <c r="B35" s="122">
        <f t="shared" ref="B35:T35" si="8">B33/$B$33</f>
        <v>1</v>
      </c>
      <c r="C35" s="123">
        <f t="shared" si="8"/>
        <v>3.7974061480733366E-2</v>
      </c>
      <c r="D35" s="123">
        <f t="shared" si="8"/>
        <v>6.7164236128662014E-2</v>
      </c>
      <c r="E35" s="123">
        <f t="shared" si="8"/>
        <v>8.2873830957628208E-2</v>
      </c>
      <c r="F35" s="123">
        <f t="shared" si="8"/>
        <v>9.5431368155041454E-2</v>
      </c>
      <c r="G35" s="123">
        <f t="shared" si="8"/>
        <v>0.10586631945026879</v>
      </c>
      <c r="H35" s="123">
        <f t="shared" si="8"/>
        <v>0.11352145006800492</v>
      </c>
      <c r="I35" s="124">
        <f t="shared" si="8"/>
        <v>0.10021843972021889</v>
      </c>
      <c r="J35" s="124">
        <f t="shared" si="8"/>
        <v>9.1498566043335144E-2</v>
      </c>
      <c r="K35" s="124">
        <f t="shared" si="8"/>
        <v>8.4706115768507881E-2</v>
      </c>
      <c r="L35" s="124">
        <f t="shared" si="8"/>
        <v>8.0108392002318049E-2</v>
      </c>
      <c r="M35" s="124">
        <f t="shared" si="8"/>
        <v>7.3124524584277789E-2</v>
      </c>
      <c r="N35" s="124">
        <f t="shared" si="8"/>
        <v>6.7512695641003442E-2</v>
      </c>
      <c r="O35" s="125">
        <f t="shared" si="8"/>
        <v>0</v>
      </c>
      <c r="P35" s="125">
        <f t="shared" si="8"/>
        <v>0</v>
      </c>
      <c r="Q35" s="125">
        <f t="shared" si="8"/>
        <v>0</v>
      </c>
      <c r="R35" s="125">
        <f t="shared" si="8"/>
        <v>0</v>
      </c>
      <c r="S35" s="125">
        <f t="shared" si="8"/>
        <v>0</v>
      </c>
      <c r="T35" s="125">
        <f t="shared" si="8"/>
        <v>0</v>
      </c>
      <c r="U35" s="126"/>
      <c r="V35" s="127" t="s">
        <v>38</v>
      </c>
      <c r="W35" s="128"/>
      <c r="X35" s="129"/>
      <c r="AF35" s="130"/>
      <c r="AG35" s="130"/>
      <c r="AH35" s="130"/>
      <c r="AI35" s="130"/>
    </row>
    <row r="36" spans="1:35" x14ac:dyDescent="0.25">
      <c r="A36" s="131" t="s">
        <v>39</v>
      </c>
      <c r="B36" s="132"/>
      <c r="C36" s="133"/>
      <c r="D36" s="134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7"/>
      <c r="AF36" s="135" t="s">
        <v>40</v>
      </c>
      <c r="AG36" s="130">
        <f>AF33</f>
        <v>-13027.058672412364</v>
      </c>
    </row>
    <row r="37" spans="1:35" x14ac:dyDescent="0.25">
      <c r="A37" s="134" t="s">
        <v>41</v>
      </c>
      <c r="B37" s="132"/>
      <c r="C37" s="134"/>
      <c r="D37" s="134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5"/>
      <c r="AF37" s="136" t="s">
        <v>42</v>
      </c>
      <c r="AG37" s="137">
        <f>AG36/AC33</f>
        <v>-3.0506119397449748E-2</v>
      </c>
    </row>
    <row r="38" spans="1:35" ht="26.25" customHeight="1" x14ac:dyDescent="0.25">
      <c r="A38" s="138" t="s">
        <v>43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9"/>
    </row>
    <row r="39" spans="1:35" x14ac:dyDescent="0.25">
      <c r="A39" s="134" t="s">
        <v>44</v>
      </c>
      <c r="B39" s="132"/>
      <c r="C39" s="133"/>
      <c r="D39" s="134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15"/>
    </row>
    <row r="40" spans="1:35" x14ac:dyDescent="0.25">
      <c r="A40" s="134" t="s">
        <v>45</v>
      </c>
    </row>
  </sheetData>
  <mergeCells count="32">
    <mergeCell ref="C34:H34"/>
    <mergeCell ref="I34:N34"/>
    <mergeCell ref="O34:T34"/>
    <mergeCell ref="A38:X38"/>
    <mergeCell ref="AC14:AC15"/>
    <mergeCell ref="AD14:AD15"/>
    <mergeCell ref="AE14:AE15"/>
    <mergeCell ref="AF14:AI14"/>
    <mergeCell ref="AJ14:AL14"/>
    <mergeCell ref="U15:U31"/>
    <mergeCell ref="Q12:Q15"/>
    <mergeCell ref="R12:R15"/>
    <mergeCell ref="S12:S15"/>
    <mergeCell ref="Y12:Y15"/>
    <mergeCell ref="T14:T15"/>
    <mergeCell ref="V14:X14"/>
    <mergeCell ref="K12:K15"/>
    <mergeCell ref="L12:L15"/>
    <mergeCell ref="M12:M15"/>
    <mergeCell ref="N12:N15"/>
    <mergeCell ref="O12:O15"/>
    <mergeCell ref="P12:P15"/>
    <mergeCell ref="B8:X11"/>
    <mergeCell ref="B12:B15"/>
    <mergeCell ref="C12:C15"/>
    <mergeCell ref="D12:D15"/>
    <mergeCell ref="E12:E15"/>
    <mergeCell ref="F12:F15"/>
    <mergeCell ref="G12:G15"/>
    <mergeCell ref="H12:H15"/>
    <mergeCell ref="I12:I15"/>
    <mergeCell ref="J12:J1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2019-07-03T13:02:57Z</dcterms:created>
  <dcterms:modified xsi:type="dcterms:W3CDTF">2019-07-03T13:04:49Z</dcterms:modified>
</cp:coreProperties>
</file>